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8_{7E996056-CE75-4EC1-9FB3-770BBED75E41}" xr6:coauthVersionLast="47" xr6:coauthVersionMax="47" xr10:uidLastSave="{00000000-0000-0000-0000-000000000000}"/>
  <bookViews>
    <workbookView xWindow="-120" yWindow="-120" windowWidth="38640" windowHeight="21120" tabRatio="735" xr2:uid="{00000000-000D-0000-FFFF-FFFF00000000}"/>
  </bookViews>
  <sheets>
    <sheet name="GCC QFIS Model Form" sheetId="36" r:id="rId1"/>
    <sheet name="Countries" sheetId="37" r:id="rId2"/>
    <sheet name="ISIC4" sheetId="30" r:id="rId3"/>
    <sheet name="Sheet1" sheetId="38" r:id="rId4"/>
  </sheets>
  <externalReferences>
    <externalReference r:id="rId5"/>
  </externalReferences>
  <definedNames>
    <definedName name="activity">#REF!</definedName>
    <definedName name="City">#REF!</definedName>
    <definedName name="DataRangeR05">#REF!</definedName>
    <definedName name="DI">#REF!</definedName>
    <definedName name="DIE">#REF!</definedName>
    <definedName name="DirectInvestment">#REF!</definedName>
    <definedName name="Expoert22">#REF!</definedName>
    <definedName name="ExportSet1">#REF!</definedName>
    <definedName name="ExportSet2">#REF!</definedName>
    <definedName name="ExportSet2Sub1">#REF!</definedName>
    <definedName name="ExportSet2Sub2">#REF!</definedName>
    <definedName name="FE">#REF!</definedName>
    <definedName name="Investment">#REF!</definedName>
    <definedName name="Investments">#REF!</definedName>
    <definedName name="ISIC44DtoSector">#REF!</definedName>
    <definedName name="ISIC4SectionList">#REF!</definedName>
    <definedName name="ISIC4UnitConversion">#REF!</definedName>
    <definedName name="ISIC4UnitConversionC2010">#REF!</definedName>
    <definedName name="ISO_English_short_name">'[1]GCC Country List &amp; Codes'!$E$2:$E$254</definedName>
    <definedName name="lg">#REF!</definedName>
    <definedName name="LGST208">#REF!</definedName>
    <definedName name="MainActivity">#REF!</definedName>
    <definedName name="MAP31to4">#REF!</definedName>
    <definedName name="NONRES">#REF!</definedName>
    <definedName name="OI">#REF!</definedName>
    <definedName name="OI?">#REF!</definedName>
    <definedName name="PI">#REF!</definedName>
    <definedName name="ppp">#REF!</definedName>
    <definedName name="_xlnm.Print_Area" localSheetId="1">Countries!$B$2:$C$224</definedName>
    <definedName name="_xlnm.Print_Area" localSheetId="0">'GCC QFIS Model Form'!$A$1:$DD$86</definedName>
    <definedName name="_xlnm.Print_Area" localSheetId="2">ISIC4!$B$23:$C$53</definedName>
    <definedName name="Range">#REF!</definedName>
    <definedName name="Range1C">#REF!</definedName>
    <definedName name="RangeA2_F2">#REF!</definedName>
    <definedName name="REGSTRIsmailSortRange">#REF!</definedName>
    <definedName name="RES">#REF!</definedName>
    <definedName name="SortDataR09">#REF!</definedName>
    <definedName name="SortIsmailRange">#REF!</definedName>
    <definedName name="SortRangeR01">#REF!</definedName>
    <definedName name="SortRangeR02">#REF!</definedName>
    <definedName name="SortRangeR03">#REF!</definedName>
    <definedName name="SortRangeR04">#REF!</definedName>
    <definedName name="SortRangeR06">#REF!</definedName>
    <definedName name="SortRangeR07">#REF!</definedName>
    <definedName name="SortRangeR08">#REF!</definedName>
    <definedName name="UCP">#REF!</definedName>
    <definedName name="YROBTAINC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X9" i="36" l="1"/>
  <c r="Z28" i="36"/>
  <c r="DE52" i="36"/>
  <c r="DE35" i="36"/>
  <c r="DE18" i="36"/>
  <c r="AP16" i="36"/>
  <c r="J14" i="38" l="1"/>
  <c r="E91" i="36"/>
  <c r="CO9" i="36"/>
  <c r="AJ28" i="36"/>
  <c r="BS3" i="36" l="1"/>
  <c r="AO76" i="36"/>
  <c r="AO75" i="36"/>
  <c r="AO74" i="36"/>
  <c r="AO73" i="36"/>
  <c r="AO72" i="36"/>
  <c r="AO71" i="36"/>
  <c r="AO70" i="36"/>
  <c r="AO69" i="36"/>
  <c r="AO68" i="36"/>
  <c r="AO67" i="36"/>
  <c r="AO66" i="36"/>
  <c r="AO65" i="36"/>
  <c r="AO63" i="36"/>
  <c r="AO62" i="36"/>
  <c r="AO61" i="36"/>
  <c r="AO60" i="36"/>
  <c r="AO59" i="36"/>
  <c r="AO58" i="36"/>
  <c r="AO57" i="36"/>
  <c r="AO56" i="36"/>
  <c r="AO55" i="36"/>
  <c r="AO54" i="36"/>
  <c r="AO53" i="36"/>
  <c r="AO52" i="36"/>
  <c r="AO50" i="36"/>
  <c r="AO49" i="36"/>
  <c r="AO48" i="36"/>
  <c r="AO47" i="36"/>
  <c r="AO46" i="36"/>
  <c r="AO45" i="36"/>
  <c r="AO44" i="36"/>
  <c r="AO43" i="36"/>
  <c r="AO42" i="36"/>
  <c r="AO41" i="36"/>
  <c r="AO40" i="36"/>
  <c r="AO39" i="36"/>
  <c r="AO37" i="36"/>
  <c r="AO36" i="36"/>
  <c r="AO35" i="36"/>
  <c r="AO34" i="36"/>
  <c r="AO33" i="36"/>
  <c r="AO32" i="36"/>
  <c r="AO31" i="36"/>
  <c r="AO30" i="36"/>
  <c r="AO29" i="36"/>
  <c r="AO28" i="36"/>
  <c r="AI112" i="36"/>
  <c r="AJ76" i="36"/>
  <c r="AJ75" i="36"/>
  <c r="AJ74" i="36"/>
  <c r="AJ73" i="36"/>
  <c r="AJ72" i="36"/>
  <c r="AJ71" i="36"/>
  <c r="AJ70" i="36"/>
  <c r="AJ69" i="36"/>
  <c r="AJ68" i="36"/>
  <c r="AJ67" i="36"/>
  <c r="AJ66" i="36"/>
  <c r="AJ65" i="36"/>
  <c r="Z72" i="36"/>
  <c r="Z71" i="36"/>
  <c r="Z69" i="36"/>
  <c r="Z68" i="36"/>
  <c r="Z67" i="36"/>
  <c r="Z66" i="36"/>
  <c r="Z73" i="36"/>
  <c r="Z70" i="36"/>
  <c r="Z76" i="36"/>
  <c r="Z75" i="36"/>
  <c r="Z74" i="36"/>
  <c r="AJ56" i="36"/>
  <c r="Z56" i="36"/>
  <c r="AJ55" i="36"/>
  <c r="Z55" i="36"/>
  <c r="AJ54" i="36"/>
  <c r="Z54" i="36"/>
  <c r="AJ53" i="36"/>
  <c r="Z53" i="36"/>
  <c r="AJ58" i="36"/>
  <c r="Z58" i="36"/>
  <c r="AJ57" i="36"/>
  <c r="Z57" i="36"/>
  <c r="AJ60" i="36"/>
  <c r="Z60" i="36"/>
  <c r="AJ59" i="36"/>
  <c r="Z59" i="36"/>
  <c r="AJ45" i="36"/>
  <c r="Z45" i="36"/>
  <c r="AJ44" i="36"/>
  <c r="Z44" i="36"/>
  <c r="AJ46" i="36"/>
  <c r="Z46" i="36"/>
  <c r="AJ43" i="36"/>
  <c r="Z43" i="36"/>
  <c r="AJ41" i="36"/>
  <c r="Z41" i="36"/>
  <c r="AJ40" i="36"/>
  <c r="Z40" i="36"/>
  <c r="AJ47" i="36"/>
  <c r="Z47" i="36"/>
  <c r="AJ42" i="36"/>
  <c r="Z42" i="36"/>
  <c r="AJ34" i="36"/>
  <c r="Z34" i="36"/>
  <c r="AJ33" i="36"/>
  <c r="Z33" i="36"/>
  <c r="AJ30" i="36"/>
  <c r="Z30" i="36"/>
  <c r="AJ29" i="36"/>
  <c r="Z29" i="36"/>
  <c r="AJ32" i="36"/>
  <c r="Z32" i="36"/>
  <c r="AJ31" i="36"/>
  <c r="Z31" i="36"/>
  <c r="AJ63" i="36"/>
  <c r="AJ62" i="36"/>
  <c r="AJ61" i="36"/>
  <c r="AJ52" i="36"/>
  <c r="AJ50" i="36"/>
  <c r="AJ49" i="36"/>
  <c r="AJ48" i="36"/>
  <c r="AJ39" i="36"/>
  <c r="AJ37" i="36"/>
  <c r="AJ36" i="36"/>
  <c r="AJ35" i="36"/>
  <c r="Z65" i="36"/>
  <c r="Z63" i="36"/>
  <c r="Z62" i="36"/>
  <c r="Z61" i="36"/>
  <c r="Z52" i="36"/>
  <c r="Z50" i="36"/>
  <c r="Z49" i="36"/>
  <c r="Z48" i="36"/>
  <c r="Z39" i="36"/>
  <c r="Z37" i="36"/>
  <c r="Z36" i="36"/>
  <c r="Z35" i="36"/>
  <c r="E4" i="37" l="1"/>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E53" i="37"/>
  <c r="E54" i="37"/>
  <c r="E55" i="37"/>
  <c r="E56" i="37"/>
  <c r="E57" i="37"/>
  <c r="E58" i="37"/>
  <c r="E59" i="37"/>
  <c r="E60" i="37"/>
  <c r="E61" i="37"/>
  <c r="E62" i="37"/>
  <c r="E63" i="37"/>
  <c r="E64" i="37"/>
  <c r="E65" i="37"/>
  <c r="E66" i="37"/>
  <c r="E67" i="37"/>
  <c r="E68" i="37"/>
  <c r="E69" i="37"/>
  <c r="E70" i="37"/>
  <c r="E71" i="37"/>
  <c r="E72" i="37"/>
  <c r="E73" i="37"/>
  <c r="E74" i="37"/>
  <c r="E75" i="37"/>
  <c r="E76" i="37"/>
  <c r="E77" i="37"/>
  <c r="E78" i="37"/>
  <c r="E79" i="37"/>
  <c r="E80" i="37"/>
  <c r="E81" i="37"/>
  <c r="E82" i="37"/>
  <c r="E83" i="37"/>
  <c r="E84" i="37"/>
  <c r="E85" i="37"/>
  <c r="E86" i="37"/>
  <c r="E87" i="37"/>
  <c r="E88" i="37"/>
  <c r="E89" i="37"/>
  <c r="E90" i="37"/>
  <c r="E91" i="37"/>
  <c r="E92" i="37"/>
  <c r="E93" i="37"/>
  <c r="E94" i="37"/>
  <c r="E95" i="37"/>
  <c r="E96" i="37"/>
  <c r="E97" i="37"/>
  <c r="E98" i="37"/>
  <c r="E99" i="37"/>
  <c r="E100" i="37"/>
  <c r="E101" i="37"/>
  <c r="E102" i="37"/>
  <c r="E103" i="37"/>
  <c r="E104" i="37"/>
  <c r="E105" i="37"/>
  <c r="E106" i="37"/>
  <c r="E107" i="37"/>
  <c r="F107" i="37"/>
  <c r="E108" i="37"/>
  <c r="E109" i="37"/>
  <c r="E110" i="37"/>
  <c r="E111" i="37"/>
  <c r="E112" i="37"/>
  <c r="E113" i="37"/>
  <c r="E114" i="37"/>
  <c r="E115" i="37"/>
  <c r="E116" i="37"/>
  <c r="E117" i="37"/>
  <c r="E118" i="37"/>
  <c r="E119" i="37"/>
  <c r="E120" i="37"/>
  <c r="E121" i="37"/>
  <c r="E122" i="37"/>
  <c r="E123" i="37"/>
  <c r="E124" i="37"/>
  <c r="E125" i="37"/>
  <c r="E126" i="37"/>
  <c r="E127" i="37"/>
  <c r="E128" i="37"/>
  <c r="E129" i="37"/>
  <c r="E130" i="37"/>
  <c r="E131" i="37"/>
  <c r="E132" i="37"/>
  <c r="E133" i="37"/>
  <c r="E134" i="37"/>
  <c r="E135" i="37"/>
  <c r="E136" i="37"/>
  <c r="E137" i="37"/>
  <c r="E138" i="37"/>
  <c r="E139" i="37"/>
  <c r="E140" i="37"/>
  <c r="E141" i="37"/>
  <c r="E142" i="37"/>
  <c r="E143" i="37"/>
  <c r="E144" i="37"/>
  <c r="E145" i="37"/>
  <c r="E146" i="37"/>
  <c r="E147" i="37"/>
  <c r="E148" i="37"/>
  <c r="E149" i="37"/>
  <c r="E150" i="37"/>
  <c r="E151" i="37"/>
  <c r="E152" i="37"/>
  <c r="E153" i="37"/>
  <c r="E154" i="37"/>
  <c r="E155" i="37"/>
  <c r="E156" i="37"/>
  <c r="E157" i="37"/>
  <c r="E158" i="37"/>
  <c r="E159" i="37"/>
  <c r="E160" i="37"/>
  <c r="E161" i="37"/>
  <c r="E162" i="37"/>
  <c r="E163" i="37"/>
  <c r="E164" i="37"/>
  <c r="E165" i="37"/>
  <c r="E166" i="37"/>
  <c r="E167" i="37"/>
  <c r="E168" i="37"/>
  <c r="E169" i="37"/>
  <c r="E170" i="37"/>
  <c r="E171" i="37"/>
  <c r="E172" i="37"/>
  <c r="E173" i="37"/>
  <c r="E174" i="37"/>
  <c r="E175" i="37"/>
  <c r="E176" i="37"/>
  <c r="E177" i="37"/>
  <c r="E178" i="37"/>
  <c r="E179" i="37"/>
  <c r="E180" i="37"/>
  <c r="E181" i="37"/>
  <c r="E182" i="37"/>
  <c r="E183" i="37"/>
  <c r="E184" i="37"/>
  <c r="E185" i="37"/>
  <c r="E186" i="37"/>
  <c r="E187" i="37"/>
  <c r="E188" i="37"/>
  <c r="E189" i="37"/>
  <c r="E190" i="37"/>
  <c r="E191" i="37"/>
  <c r="E192" i="37"/>
  <c r="E193" i="37"/>
  <c r="E194" i="37"/>
  <c r="E195" i="37"/>
  <c r="E196" i="37"/>
  <c r="E197" i="37"/>
  <c r="E198" i="37"/>
  <c r="E199" i="37"/>
  <c r="E200" i="37"/>
  <c r="E201" i="37"/>
  <c r="E202" i="37"/>
  <c r="E203" i="37"/>
  <c r="E204" i="37"/>
  <c r="E205" i="37"/>
  <c r="E206" i="37"/>
  <c r="E207" i="37"/>
  <c r="E208" i="37"/>
  <c r="E209" i="37"/>
  <c r="E210" i="37"/>
  <c r="E211" i="37"/>
  <c r="E212" i="37"/>
  <c r="E213" i="37"/>
  <c r="E214" i="37"/>
  <c r="E215" i="37"/>
  <c r="E216" i="37"/>
  <c r="E217" i="37"/>
  <c r="E218" i="37"/>
  <c r="E219" i="37"/>
  <c r="E220" i="37"/>
  <c r="E221" i="37"/>
  <c r="E222" i="37"/>
  <c r="E223" i="37"/>
  <c r="E224" i="37"/>
  <c r="F224" i="37"/>
  <c r="E6" i="37"/>
  <c r="E7" i="37"/>
  <c r="E8" i="37"/>
  <c r="E9" i="37"/>
  <c r="E10" i="37"/>
  <c r="E11" i="37"/>
  <c r="E12" i="37"/>
  <c r="E13" i="37"/>
  <c r="E14" i="37"/>
  <c r="E15" i="37"/>
  <c r="L223" i="37" l="1"/>
  <c r="F223" i="37" s="1"/>
  <c r="L222" i="37"/>
  <c r="F222" i="37" s="1"/>
  <c r="L221" i="37"/>
  <c r="F221" i="37" s="1"/>
  <c r="L220" i="37"/>
  <c r="F220" i="37" s="1"/>
  <c r="L219" i="37"/>
  <c r="F219" i="37" s="1"/>
  <c r="L237" i="37"/>
  <c r="L236" i="37"/>
  <c r="L235" i="37"/>
  <c r="L238" i="37"/>
  <c r="L218" i="37"/>
  <c r="F218" i="37" s="1"/>
  <c r="L217" i="37"/>
  <c r="F217" i="37" s="1"/>
  <c r="L216" i="37"/>
  <c r="F216" i="37" s="1"/>
  <c r="L215" i="37"/>
  <c r="F215" i="37" s="1"/>
  <c r="L214" i="37"/>
  <c r="F214" i="37" s="1"/>
  <c r="L213" i="37"/>
  <c r="F213" i="37" s="1"/>
  <c r="L212" i="37"/>
  <c r="F212" i="37" s="1"/>
  <c r="L211" i="37"/>
  <c r="F211" i="37" s="1"/>
  <c r="L210" i="37"/>
  <c r="F210" i="37" s="1"/>
  <c r="L209" i="37"/>
  <c r="F209" i="37" s="1"/>
  <c r="L208" i="37"/>
  <c r="F208" i="37" s="1"/>
  <c r="L207" i="37"/>
  <c r="F207" i="37" s="1"/>
  <c r="L206" i="37"/>
  <c r="F206" i="37" s="1"/>
  <c r="L205" i="37"/>
  <c r="F205" i="37" s="1"/>
  <c r="L204" i="37"/>
  <c r="F204" i="37" s="1"/>
  <c r="L203" i="37"/>
  <c r="F203" i="37" s="1"/>
  <c r="L202" i="37"/>
  <c r="F202" i="37" s="1"/>
  <c r="L201" i="37"/>
  <c r="F201" i="37" s="1"/>
  <c r="L200" i="37"/>
  <c r="F200" i="37" s="1"/>
  <c r="L199" i="37"/>
  <c r="F199" i="37" s="1"/>
  <c r="L198" i="37"/>
  <c r="F198" i="37" s="1"/>
  <c r="L197" i="37"/>
  <c r="F197" i="37" s="1"/>
  <c r="L196" i="37"/>
  <c r="F196" i="37" s="1"/>
  <c r="L195" i="37"/>
  <c r="F195" i="37" s="1"/>
  <c r="L194" i="37"/>
  <c r="F194" i="37" s="1"/>
  <c r="L193" i="37"/>
  <c r="F193" i="37" s="1"/>
  <c r="L192" i="37"/>
  <c r="F192" i="37" s="1"/>
  <c r="L191" i="37"/>
  <c r="F191" i="37" s="1"/>
  <c r="L190" i="37"/>
  <c r="F190" i="37" s="1"/>
  <c r="L189" i="37"/>
  <c r="F189" i="37" s="1"/>
  <c r="L188" i="37"/>
  <c r="F188" i="37" s="1"/>
  <c r="L187" i="37"/>
  <c r="F187" i="37" s="1"/>
  <c r="L186" i="37"/>
  <c r="F186" i="37" s="1"/>
  <c r="L185" i="37"/>
  <c r="F185" i="37" s="1"/>
  <c r="L184" i="37"/>
  <c r="F184" i="37" s="1"/>
  <c r="L183" i="37"/>
  <c r="F183" i="37" s="1"/>
  <c r="L182" i="37"/>
  <c r="F182" i="37" s="1"/>
  <c r="L181" i="37"/>
  <c r="F181" i="37" s="1"/>
  <c r="L180" i="37"/>
  <c r="F180" i="37" s="1"/>
  <c r="L179" i="37"/>
  <c r="F179" i="37" s="1"/>
  <c r="L178" i="37"/>
  <c r="F178" i="37" s="1"/>
  <c r="L177" i="37"/>
  <c r="F177" i="37" s="1"/>
  <c r="L176" i="37"/>
  <c r="F176" i="37" s="1"/>
  <c r="L175" i="37"/>
  <c r="F175" i="37" s="1"/>
  <c r="L174" i="37"/>
  <c r="F174" i="37" s="1"/>
  <c r="L173" i="37"/>
  <c r="F173" i="37" s="1"/>
  <c r="L172" i="37"/>
  <c r="F172" i="37" s="1"/>
  <c r="L171" i="37"/>
  <c r="F171" i="37" s="1"/>
  <c r="L170" i="37"/>
  <c r="F170" i="37" s="1"/>
  <c r="L169" i="37"/>
  <c r="F169" i="37" s="1"/>
  <c r="L168" i="37"/>
  <c r="F168" i="37" s="1"/>
  <c r="L167" i="37"/>
  <c r="F167" i="37" s="1"/>
  <c r="L166" i="37"/>
  <c r="F166" i="37" s="1"/>
  <c r="L165" i="37"/>
  <c r="F165" i="37" s="1"/>
  <c r="L164" i="37"/>
  <c r="F164" i="37" s="1"/>
  <c r="L163" i="37"/>
  <c r="F163" i="37" s="1"/>
  <c r="L162" i="37"/>
  <c r="F162" i="37" s="1"/>
  <c r="L161" i="37"/>
  <c r="F161" i="37" s="1"/>
  <c r="L160" i="37"/>
  <c r="F160" i="37" s="1"/>
  <c r="L159" i="37"/>
  <c r="F159" i="37" s="1"/>
  <c r="L158" i="37"/>
  <c r="F158" i="37" s="1"/>
  <c r="L157" i="37"/>
  <c r="F157" i="37" s="1"/>
  <c r="L156" i="37"/>
  <c r="F156" i="37" s="1"/>
  <c r="L155" i="37"/>
  <c r="F155" i="37" s="1"/>
  <c r="L154" i="37"/>
  <c r="F154" i="37" s="1"/>
  <c r="L153" i="37"/>
  <c r="F153" i="37" s="1"/>
  <c r="L152" i="37"/>
  <c r="F152" i="37" s="1"/>
  <c r="L151" i="37"/>
  <c r="F151" i="37" s="1"/>
  <c r="L234" i="37"/>
  <c r="L150" i="37"/>
  <c r="F150" i="37" s="1"/>
  <c r="L149" i="37"/>
  <c r="F149" i="37" s="1"/>
  <c r="L148" i="37"/>
  <c r="F148" i="37" s="1"/>
  <c r="L147" i="37"/>
  <c r="F147" i="37" s="1"/>
  <c r="L146" i="37"/>
  <c r="F146" i="37" s="1"/>
  <c r="L145" i="37"/>
  <c r="F145" i="37" s="1"/>
  <c r="L144" i="37"/>
  <c r="F144" i="37" s="1"/>
  <c r="L143" i="37"/>
  <c r="F143" i="37" s="1"/>
  <c r="L142" i="37"/>
  <c r="F142" i="37" s="1"/>
  <c r="L141" i="37"/>
  <c r="F141" i="37" s="1"/>
  <c r="L140" i="37"/>
  <c r="F140" i="37" s="1"/>
  <c r="L139" i="37"/>
  <c r="F139" i="37" s="1"/>
  <c r="L138" i="37"/>
  <c r="F138" i="37" s="1"/>
  <c r="L137" i="37"/>
  <c r="F137" i="37" s="1"/>
  <c r="L136" i="37"/>
  <c r="F136" i="37" s="1"/>
  <c r="L135" i="37"/>
  <c r="F135" i="37" s="1"/>
  <c r="L134" i="37"/>
  <c r="F134" i="37" s="1"/>
  <c r="L133" i="37"/>
  <c r="F133" i="37" s="1"/>
  <c r="L132" i="37"/>
  <c r="F132" i="37" s="1"/>
  <c r="L131" i="37"/>
  <c r="F131" i="37" s="1"/>
  <c r="L130" i="37"/>
  <c r="F130" i="37" s="1"/>
  <c r="L129" i="37"/>
  <c r="F129" i="37" s="1"/>
  <c r="L128" i="37"/>
  <c r="F128" i="37" s="1"/>
  <c r="L127" i="37"/>
  <c r="F127" i="37" s="1"/>
  <c r="L126" i="37"/>
  <c r="F126" i="37" s="1"/>
  <c r="L125" i="37"/>
  <c r="F125" i="37" s="1"/>
  <c r="L124" i="37"/>
  <c r="F124" i="37" s="1"/>
  <c r="L123" i="37"/>
  <c r="F123" i="37" s="1"/>
  <c r="L122" i="37"/>
  <c r="F122" i="37" s="1"/>
  <c r="L121" i="37"/>
  <c r="F121" i="37" s="1"/>
  <c r="L120" i="37"/>
  <c r="F120" i="37" s="1"/>
  <c r="L119" i="37"/>
  <c r="F119" i="37" s="1"/>
  <c r="L118" i="37"/>
  <c r="F118" i="37" s="1"/>
  <c r="L117" i="37"/>
  <c r="F117" i="37" s="1"/>
  <c r="L116" i="37"/>
  <c r="F116" i="37" s="1"/>
  <c r="L115" i="37"/>
  <c r="F115" i="37" s="1"/>
  <c r="L114" i="37"/>
  <c r="F114" i="37" s="1"/>
  <c r="L113" i="37"/>
  <c r="F113" i="37" s="1"/>
  <c r="L112" i="37"/>
  <c r="F112" i="37" s="1"/>
  <c r="L111" i="37"/>
  <c r="F111" i="37" s="1"/>
  <c r="L110" i="37"/>
  <c r="F110" i="37" s="1"/>
  <c r="L109" i="37"/>
  <c r="F109" i="37" s="1"/>
  <c r="L108" i="37"/>
  <c r="F108" i="37" s="1"/>
  <c r="L106" i="37"/>
  <c r="F106" i="37" s="1"/>
  <c r="L105" i="37"/>
  <c r="F105" i="37" s="1"/>
  <c r="L104" i="37"/>
  <c r="F104" i="37" s="1"/>
  <c r="L103" i="37"/>
  <c r="F103" i="37" s="1"/>
  <c r="L102" i="37"/>
  <c r="F102" i="37" s="1"/>
  <c r="L101" i="37"/>
  <c r="F101" i="37" s="1"/>
  <c r="L100" i="37"/>
  <c r="F100" i="37" s="1"/>
  <c r="L99" i="37"/>
  <c r="F99" i="37" s="1"/>
  <c r="L98" i="37"/>
  <c r="F98" i="37" s="1"/>
  <c r="L97" i="37"/>
  <c r="F97" i="37" s="1"/>
  <c r="L96" i="37"/>
  <c r="F96" i="37" s="1"/>
  <c r="L95" i="37"/>
  <c r="F95" i="37" s="1"/>
  <c r="L94" i="37"/>
  <c r="F94" i="37" s="1"/>
  <c r="L93" i="37"/>
  <c r="F93" i="37" s="1"/>
  <c r="L92" i="37"/>
  <c r="F92" i="37" s="1"/>
  <c r="L91" i="37"/>
  <c r="F91" i="37" s="1"/>
  <c r="L90" i="37"/>
  <c r="F90" i="37" s="1"/>
  <c r="L89" i="37"/>
  <c r="F89" i="37" s="1"/>
  <c r="L88" i="37"/>
  <c r="F88" i="37" s="1"/>
  <c r="L87" i="37"/>
  <c r="F87" i="37" s="1"/>
  <c r="L86" i="37"/>
  <c r="F86" i="37" s="1"/>
  <c r="L85" i="37"/>
  <c r="F85" i="37" s="1"/>
  <c r="L84" i="37"/>
  <c r="F84" i="37" s="1"/>
  <c r="L83" i="37"/>
  <c r="F83" i="37" s="1"/>
  <c r="L82" i="37"/>
  <c r="F82" i="37" s="1"/>
  <c r="L81" i="37"/>
  <c r="F81" i="37" s="1"/>
  <c r="L80" i="37"/>
  <c r="F80" i="37" s="1"/>
  <c r="L79" i="37"/>
  <c r="F79" i="37" s="1"/>
  <c r="L78" i="37"/>
  <c r="F78" i="37" s="1"/>
  <c r="L77" i="37"/>
  <c r="F77" i="37" s="1"/>
  <c r="L76" i="37"/>
  <c r="F76" i="37" s="1"/>
  <c r="L75" i="37"/>
  <c r="F75" i="37" s="1"/>
  <c r="L74" i="37"/>
  <c r="F74" i="37" s="1"/>
  <c r="L73" i="37"/>
  <c r="F73" i="37" s="1"/>
  <c r="L72" i="37"/>
  <c r="F72" i="37" s="1"/>
  <c r="L71" i="37"/>
  <c r="F71" i="37" s="1"/>
  <c r="L70" i="37"/>
  <c r="F70" i="37" s="1"/>
  <c r="L69" i="37"/>
  <c r="F69" i="37" s="1"/>
  <c r="L68" i="37"/>
  <c r="F68" i="37" s="1"/>
  <c r="L233" i="37"/>
  <c r="L67" i="37"/>
  <c r="F67" i="37" s="1"/>
  <c r="L66" i="37"/>
  <c r="F66" i="37" s="1"/>
  <c r="L65" i="37"/>
  <c r="F65" i="37" s="1"/>
  <c r="L64" i="37"/>
  <c r="F64" i="37" s="1"/>
  <c r="L63" i="37"/>
  <c r="F63" i="37" s="1"/>
  <c r="L62" i="37"/>
  <c r="F62" i="37" s="1"/>
  <c r="L61" i="37"/>
  <c r="F61" i="37" s="1"/>
  <c r="L60" i="37"/>
  <c r="F60" i="37" s="1"/>
  <c r="L59" i="37"/>
  <c r="F59" i="37" s="1"/>
  <c r="L58" i="37"/>
  <c r="F58" i="37" s="1"/>
  <c r="L57" i="37"/>
  <c r="F57" i="37" s="1"/>
  <c r="L56" i="37"/>
  <c r="F56" i="37" s="1"/>
  <c r="L55" i="37"/>
  <c r="F55" i="37" s="1"/>
  <c r="L54" i="37"/>
  <c r="F54" i="37" s="1"/>
  <c r="L53" i="37"/>
  <c r="F53" i="37" s="1"/>
  <c r="L52" i="37"/>
  <c r="F52" i="37" s="1"/>
  <c r="L51" i="37"/>
  <c r="F51" i="37" s="1"/>
  <c r="L50" i="37"/>
  <c r="F50" i="37" s="1"/>
  <c r="L49" i="37"/>
  <c r="F49" i="37" s="1"/>
  <c r="L48" i="37"/>
  <c r="F48" i="37" s="1"/>
  <c r="L232" i="37"/>
  <c r="L47" i="37"/>
  <c r="F47" i="37" s="1"/>
  <c r="L46" i="37"/>
  <c r="F46" i="37" s="1"/>
  <c r="L45" i="37"/>
  <c r="F45" i="37" s="1"/>
  <c r="L44" i="37"/>
  <c r="F44" i="37" s="1"/>
  <c r="L43" i="37"/>
  <c r="F43" i="37" s="1"/>
  <c r="L42" i="37"/>
  <c r="F42" i="37" s="1"/>
  <c r="L41" i="37"/>
  <c r="F41" i="37" s="1"/>
  <c r="L40" i="37"/>
  <c r="F40" i="37" s="1"/>
  <c r="L39" i="37"/>
  <c r="F39" i="37" s="1"/>
  <c r="L38" i="37"/>
  <c r="F38" i="37" s="1"/>
  <c r="L37" i="37"/>
  <c r="F37" i="37" s="1"/>
  <c r="L36" i="37"/>
  <c r="F36" i="37" s="1"/>
  <c r="L35" i="37"/>
  <c r="F35" i="37" s="1"/>
  <c r="L34" i="37"/>
  <c r="F34" i="37" s="1"/>
  <c r="L33" i="37"/>
  <c r="F33" i="37" s="1"/>
  <c r="L32" i="37"/>
  <c r="F32" i="37" s="1"/>
  <c r="L31" i="37"/>
  <c r="F31" i="37" s="1"/>
  <c r="L30" i="37"/>
  <c r="F30" i="37" s="1"/>
  <c r="L29" i="37"/>
  <c r="F29" i="37" s="1"/>
  <c r="L28" i="37"/>
  <c r="F28" i="37" s="1"/>
  <c r="L27" i="37"/>
  <c r="F27" i="37" s="1"/>
  <c r="L26" i="37"/>
  <c r="F26" i="37" s="1"/>
  <c r="L25" i="37"/>
  <c r="F25" i="37" s="1"/>
  <c r="L24" i="37"/>
  <c r="F24" i="37" s="1"/>
  <c r="L23" i="37"/>
  <c r="F23" i="37" s="1"/>
  <c r="L22" i="37"/>
  <c r="F22" i="37" s="1"/>
  <c r="L21" i="37"/>
  <c r="F21" i="37" s="1"/>
  <c r="L20" i="37"/>
  <c r="F20" i="37" s="1"/>
  <c r="L19" i="37"/>
  <c r="F19" i="37" s="1"/>
  <c r="L18" i="37"/>
  <c r="F18" i="37" s="1"/>
  <c r="L17" i="37"/>
  <c r="F17" i="37" s="1"/>
  <c r="L16" i="37"/>
  <c r="F16" i="37" s="1"/>
  <c r="L15" i="37"/>
  <c r="F15" i="37" s="1"/>
  <c r="L14" i="37"/>
  <c r="F14" i="37" s="1"/>
  <c r="L13" i="37"/>
  <c r="F13" i="37" s="1"/>
  <c r="L12" i="37"/>
  <c r="F12" i="37" s="1"/>
  <c r="L11" i="37"/>
  <c r="F11" i="37" s="1"/>
  <c r="L231" i="37"/>
  <c r="L4" i="37"/>
  <c r="F4" i="37" s="1"/>
  <c r="L10" i="37"/>
  <c r="F10" i="37" s="1"/>
  <c r="L9" i="37"/>
  <c r="F9" i="37" s="1"/>
  <c r="L8" i="37"/>
  <c r="F8" i="37" s="1"/>
  <c r="L7" i="37"/>
  <c r="F7" i="37" s="1"/>
  <c r="L6" i="37"/>
  <c r="F6" i="37" s="1"/>
  <c r="H9" i="37"/>
  <c r="H6" i="37"/>
  <c r="H7" i="37"/>
  <c r="H8" i="37"/>
  <c r="H10" i="37"/>
  <c r="H11" i="37"/>
  <c r="H12" i="37"/>
  <c r="H13" i="37"/>
  <c r="H14" i="37"/>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49" i="37"/>
  <c r="H50" i="37"/>
  <c r="H51" i="37"/>
  <c r="H52" i="37"/>
  <c r="H53" i="37"/>
  <c r="H54" i="37"/>
  <c r="H55" i="37"/>
  <c r="H56" i="37"/>
  <c r="H57" i="37"/>
  <c r="H58" i="37"/>
  <c r="H59" i="37"/>
  <c r="H60" i="37"/>
  <c r="H61" i="37"/>
  <c r="H62" i="37"/>
  <c r="H63" i="37"/>
  <c r="H64" i="37"/>
  <c r="H65" i="37"/>
  <c r="H66" i="37"/>
  <c r="H67" i="37"/>
  <c r="H68" i="37"/>
  <c r="H69" i="37"/>
  <c r="H70" i="37"/>
  <c r="H71" i="37"/>
  <c r="H72" i="37"/>
  <c r="H73" i="37"/>
  <c r="H74" i="37"/>
  <c r="H75" i="37"/>
  <c r="H76" i="37"/>
  <c r="H77" i="37"/>
  <c r="H78" i="37"/>
  <c r="H79" i="37"/>
  <c r="H80" i="37"/>
  <c r="H81" i="37"/>
  <c r="H82" i="37"/>
  <c r="H83" i="37"/>
  <c r="H84" i="37"/>
  <c r="H85" i="37"/>
  <c r="H86" i="37"/>
  <c r="H87" i="37"/>
  <c r="H88" i="37"/>
  <c r="H89" i="37"/>
  <c r="H90" i="37"/>
  <c r="H91" i="37"/>
  <c r="H92" i="37"/>
  <c r="H93" i="37"/>
  <c r="H94" i="37"/>
  <c r="H95" i="37"/>
  <c r="H96" i="37"/>
  <c r="H97" i="37"/>
  <c r="H98" i="37"/>
  <c r="H99" i="37"/>
  <c r="H100" i="37"/>
  <c r="H101" i="37"/>
  <c r="H102" i="37"/>
  <c r="H103" i="37"/>
  <c r="H104" i="37"/>
  <c r="H105" i="37"/>
  <c r="H106" i="37"/>
  <c r="H107" i="37"/>
  <c r="H108" i="37"/>
  <c r="H109" i="37"/>
  <c r="H110" i="37"/>
  <c r="H111" i="37"/>
  <c r="H112" i="37"/>
  <c r="H113" i="37"/>
  <c r="H114" i="37"/>
  <c r="H115" i="37"/>
  <c r="H116" i="37"/>
  <c r="H117" i="37"/>
  <c r="H118" i="37"/>
  <c r="H119" i="37"/>
  <c r="H120" i="37"/>
  <c r="H121" i="37"/>
  <c r="H122" i="37"/>
  <c r="H123" i="37"/>
  <c r="H124" i="37"/>
  <c r="H125" i="37"/>
  <c r="H126" i="37"/>
  <c r="H127" i="37"/>
  <c r="H128" i="37"/>
  <c r="H129" i="37"/>
  <c r="H130" i="37"/>
  <c r="H131" i="37"/>
  <c r="H132" i="37"/>
  <c r="H133" i="37"/>
  <c r="H134" i="37"/>
  <c r="H135" i="37"/>
  <c r="H136" i="37"/>
  <c r="H137" i="37"/>
  <c r="H138" i="37"/>
  <c r="H139" i="37"/>
  <c r="H140" i="37"/>
  <c r="H141" i="37"/>
  <c r="H142" i="37"/>
  <c r="H143" i="37"/>
  <c r="H144" i="37"/>
  <c r="H145" i="37"/>
  <c r="H146" i="37"/>
  <c r="H147" i="37"/>
  <c r="H148" i="37"/>
  <c r="H149" i="37"/>
  <c r="H150" i="37"/>
  <c r="H151" i="37"/>
  <c r="H152" i="37"/>
  <c r="H153" i="37"/>
  <c r="H154" i="37"/>
  <c r="H155" i="37"/>
  <c r="H156" i="37"/>
  <c r="H157" i="37"/>
  <c r="H158" i="37"/>
  <c r="H159" i="37"/>
  <c r="H160" i="37"/>
  <c r="H161" i="37"/>
  <c r="H162" i="37"/>
  <c r="H163" i="37"/>
  <c r="H164" i="37"/>
  <c r="H165" i="37"/>
  <c r="H166" i="37"/>
  <c r="H167" i="37"/>
  <c r="H168" i="37"/>
  <c r="H169" i="37"/>
  <c r="H170" i="37"/>
  <c r="H171" i="37"/>
  <c r="H232" i="37"/>
  <c r="H172" i="37"/>
  <c r="H173" i="37"/>
  <c r="H174" i="37"/>
  <c r="H175" i="37"/>
  <c r="H176" i="37"/>
  <c r="H177" i="37"/>
  <c r="H178" i="37"/>
  <c r="H179" i="37"/>
  <c r="H180" i="37"/>
  <c r="H181" i="37"/>
  <c r="H182" i="37"/>
  <c r="H183" i="37"/>
  <c r="H184" i="37"/>
  <c r="H185" i="37"/>
  <c r="H186" i="37"/>
  <c r="H187" i="37"/>
  <c r="H188" i="37"/>
  <c r="H189" i="37"/>
  <c r="H190" i="37"/>
  <c r="H191" i="37"/>
  <c r="H192" i="37"/>
  <c r="H193" i="37"/>
  <c r="H194" i="37"/>
  <c r="H195" i="37"/>
  <c r="H196" i="37"/>
  <c r="H197" i="37"/>
  <c r="H198" i="37"/>
  <c r="H199" i="37"/>
  <c r="H200" i="37"/>
  <c r="H201" i="37"/>
  <c r="H202" i="37"/>
  <c r="H203" i="37"/>
  <c r="H204" i="37"/>
  <c r="H205" i="37"/>
  <c r="H206" i="37"/>
  <c r="H207" i="37"/>
  <c r="H208" i="37"/>
  <c r="H209" i="37"/>
  <c r="H210" i="37"/>
  <c r="H211" i="37"/>
  <c r="H212" i="37"/>
  <c r="H213" i="37"/>
  <c r="H214" i="37"/>
  <c r="H215" i="37"/>
  <c r="H216" i="37"/>
  <c r="H217" i="37"/>
  <c r="H218" i="37"/>
  <c r="H219" i="37"/>
  <c r="H220" i="37"/>
  <c r="H221" i="37"/>
  <c r="H222" i="37"/>
  <c r="H223" i="37"/>
  <c r="H224" i="37"/>
  <c r="H225" i="37"/>
  <c r="H226" i="37"/>
  <c r="H227" i="37"/>
  <c r="H228" i="37"/>
  <c r="H229" i="37"/>
  <c r="H230" i="37"/>
  <c r="H231" i="37"/>
  <c r="H4" i="37"/>
  <c r="BB3" i="36" l="1"/>
</calcChain>
</file>

<file path=xl/sharedStrings.xml><?xml version="1.0" encoding="utf-8"?>
<sst xmlns="http://schemas.openxmlformats.org/spreadsheetml/2006/main" count="3110" uniqueCount="1751">
  <si>
    <t>-</t>
  </si>
  <si>
    <t>Non-Resident Transactions Survey</t>
  </si>
  <si>
    <t>مسح معاملات غير المقيمين</t>
  </si>
  <si>
    <t>يرجى إرسال أحدث البيانات المالية المتاحة للتحقق من صحة البيانات المدخلة</t>
  </si>
  <si>
    <t>Kindly provide the latest financial statements available -for validation of entries</t>
  </si>
  <si>
    <t xml:space="preserve">اسم االمؤسسة الأجنبية                                     </t>
  </si>
  <si>
    <t>بلد الإٌقامة</t>
  </si>
  <si>
    <t>نوع الجهة*</t>
  </si>
  <si>
    <t>نوع المعاملات المتعلقة بغير المقيمين**</t>
  </si>
  <si>
    <t>Country of residency</t>
  </si>
  <si>
    <t>Scroll down</t>
  </si>
  <si>
    <t>End of December</t>
  </si>
  <si>
    <t>Type the currency used in financial statements</t>
  </si>
  <si>
    <t>Financial (Liabilities) of Your Enterprise to Non-Residents</t>
  </si>
  <si>
    <t>الأصول المالية للمؤسسة الخاصة بك على غير المقيمين</t>
  </si>
  <si>
    <t>المسؤوليات المالية للمؤسسة الخاصة بك تجاه غير المقيمين</t>
  </si>
  <si>
    <t>FINANCIAL CLAIMS/ASSETS ON AND LIABILITIES TO FELLOW ENTERPRISES ABROAD</t>
  </si>
  <si>
    <t>FINANCIAL CLAIMS/ASSETS ON AND LIABILITIES TO OTHER /UNRELATED/ NONRESIDENTS</t>
  </si>
  <si>
    <t>Main Economic Activity (ISIC4)*</t>
  </si>
  <si>
    <t>Openning position</t>
  </si>
  <si>
    <t>Closing
Position</t>
  </si>
  <si>
    <t>Change in Position*</t>
  </si>
  <si>
    <t>Increase in Assets</t>
  </si>
  <si>
    <t>Decrease in Assets</t>
  </si>
  <si>
    <t>Increase in Liabilities</t>
  </si>
  <si>
    <t>Decrease in Liabilities</t>
  </si>
  <si>
    <t>Transactions**</t>
  </si>
  <si>
    <t>Other Changes  Net***</t>
  </si>
  <si>
    <t>Financial Instrument**</t>
  </si>
  <si>
    <t xml:space="preserve">Financial Claims (Assets) of your Enterprise on Non-Residents: </t>
  </si>
  <si>
    <t>Retained earnings attributable to direct investors</t>
  </si>
  <si>
    <t>Retained earnings attributable to your company</t>
  </si>
  <si>
    <t>Income Payable</t>
  </si>
  <si>
    <t>Income Re-ceivable</t>
  </si>
  <si>
    <t xml:space="preserve">UN code </t>
  </si>
  <si>
    <t>Country Name(English)</t>
  </si>
  <si>
    <t>CountryName (Arabic)</t>
  </si>
  <si>
    <t>AE</t>
  </si>
  <si>
    <t>الامارات العربية المتحدة</t>
  </si>
  <si>
    <t xml:space="preserve">UNITED ARAB EMIRATES          </t>
  </si>
  <si>
    <t>AF</t>
  </si>
  <si>
    <t>Afghanistan</t>
  </si>
  <si>
    <t>أفغانستان</t>
  </si>
  <si>
    <t>AFGHANISTAN</t>
  </si>
  <si>
    <t>AG</t>
  </si>
  <si>
    <t>Antigua</t>
  </si>
  <si>
    <t>انتيغوا وبربودا</t>
  </si>
  <si>
    <t>ANTIGUA</t>
  </si>
  <si>
    <t>AI</t>
  </si>
  <si>
    <t>Anguilla</t>
  </si>
  <si>
    <t>أنغيلا</t>
  </si>
  <si>
    <t>AL</t>
  </si>
  <si>
    <t>Albania</t>
  </si>
  <si>
    <t>ألبانيا</t>
  </si>
  <si>
    <t>ALBANIA</t>
  </si>
  <si>
    <t>AM</t>
  </si>
  <si>
    <t>Armenia</t>
  </si>
  <si>
    <t>أرمينيا</t>
  </si>
  <si>
    <t>ARMENIA</t>
  </si>
  <si>
    <t>AN</t>
  </si>
  <si>
    <t>Netherlands Antilles</t>
  </si>
  <si>
    <t>جزر الانتيل الهولندية</t>
  </si>
  <si>
    <t>NETHERLANDS ANTILLES</t>
  </si>
  <si>
    <t>AR</t>
  </si>
  <si>
    <t>Argentina</t>
  </si>
  <si>
    <t>الأرجنتين</t>
  </si>
  <si>
    <t>ARGENTINA</t>
  </si>
  <si>
    <t>AS</t>
  </si>
  <si>
    <t>Somoa</t>
  </si>
  <si>
    <t>ساموا</t>
  </si>
  <si>
    <t>SOMOA</t>
  </si>
  <si>
    <t>AT</t>
  </si>
  <si>
    <t>Austria</t>
  </si>
  <si>
    <t>النمسا</t>
  </si>
  <si>
    <t>AUSTRIA</t>
  </si>
  <si>
    <t>AU</t>
  </si>
  <si>
    <t>Australia</t>
  </si>
  <si>
    <t>استراليا</t>
  </si>
  <si>
    <t>AUSTRALIA</t>
  </si>
  <si>
    <t>AW</t>
  </si>
  <si>
    <t>Aruba</t>
  </si>
  <si>
    <t>أروبا</t>
  </si>
  <si>
    <t>AZ</t>
  </si>
  <si>
    <t>Azerbaijan</t>
  </si>
  <si>
    <t>أذربيجان</t>
  </si>
  <si>
    <t>AZERBAIJAN</t>
  </si>
  <si>
    <t>BA</t>
  </si>
  <si>
    <t>Bosnia and Herzegovina</t>
  </si>
  <si>
    <t>البوسنة والهرسك</t>
  </si>
  <si>
    <t>BOSNIA &amp; HERZEGOVINA</t>
  </si>
  <si>
    <t>BB</t>
  </si>
  <si>
    <t>Barbados</t>
  </si>
  <si>
    <t>بربادوس</t>
  </si>
  <si>
    <t>BARBADOS</t>
  </si>
  <si>
    <t>BD</t>
  </si>
  <si>
    <t>Bangladesh</t>
  </si>
  <si>
    <t>بنغلاديش</t>
  </si>
  <si>
    <t>BANGLADESH</t>
  </si>
  <si>
    <t>BE</t>
  </si>
  <si>
    <t>Belgium</t>
  </si>
  <si>
    <t>بلجيكا</t>
  </si>
  <si>
    <t>BELGIUM</t>
  </si>
  <si>
    <t>BF</t>
  </si>
  <si>
    <t>Burkina Faso</t>
  </si>
  <si>
    <t>بوركينا فاسو</t>
  </si>
  <si>
    <t>BURKINA FASO</t>
  </si>
  <si>
    <t>BG</t>
  </si>
  <si>
    <t>Bulgaria</t>
  </si>
  <si>
    <t>بلغاريا</t>
  </si>
  <si>
    <t>BULGARIA</t>
  </si>
  <si>
    <t>BH</t>
  </si>
  <si>
    <t>Bahrain</t>
  </si>
  <si>
    <t>البحرين</t>
  </si>
  <si>
    <t>BAHRAIN</t>
  </si>
  <si>
    <t>BI</t>
  </si>
  <si>
    <t>Burundi</t>
  </si>
  <si>
    <t>بوروندي</t>
  </si>
  <si>
    <t>BURUNDI</t>
  </si>
  <si>
    <t>BJ</t>
  </si>
  <si>
    <t>Benin (Dahomey)</t>
  </si>
  <si>
    <t>بنين</t>
  </si>
  <si>
    <t>BENIN (DAHOMEY)</t>
  </si>
  <si>
    <t>BM</t>
  </si>
  <si>
    <t>Bermuda</t>
  </si>
  <si>
    <t>برمودا</t>
  </si>
  <si>
    <t>BERMUDA</t>
  </si>
  <si>
    <t>BN</t>
  </si>
  <si>
    <t>Brunei</t>
  </si>
  <si>
    <t>بروناي دار السلام</t>
  </si>
  <si>
    <t>BRUNEI</t>
  </si>
  <si>
    <t>BO</t>
  </si>
  <si>
    <t>Bolivia</t>
  </si>
  <si>
    <t>بوليفيا</t>
  </si>
  <si>
    <t>BOLIVIA</t>
  </si>
  <si>
    <t>BR</t>
  </si>
  <si>
    <t>Brazil</t>
  </si>
  <si>
    <t>البرازيل</t>
  </si>
  <si>
    <t>BRAZIL</t>
  </si>
  <si>
    <t>BS</t>
  </si>
  <si>
    <t>Bahamas</t>
  </si>
  <si>
    <t>جزر البهاما</t>
  </si>
  <si>
    <t>BAHAMAS</t>
  </si>
  <si>
    <t>BT</t>
  </si>
  <si>
    <t>Bhutan</t>
  </si>
  <si>
    <t>بوتان</t>
  </si>
  <si>
    <t>BHUTAN</t>
  </si>
  <si>
    <t>BV</t>
  </si>
  <si>
    <t>Bouvet Island</t>
  </si>
  <si>
    <t>جزيرة بوفيت</t>
  </si>
  <si>
    <t>BY</t>
  </si>
  <si>
    <t>Belarus</t>
  </si>
  <si>
    <t>روسيا البيضاء</t>
  </si>
  <si>
    <t>BELARUS</t>
  </si>
  <si>
    <t>BZ</t>
  </si>
  <si>
    <t>Belize</t>
  </si>
  <si>
    <t>بليز</t>
  </si>
  <si>
    <t>BELIZE</t>
  </si>
  <si>
    <t>CA</t>
  </si>
  <si>
    <t>Canada</t>
  </si>
  <si>
    <t>كندا</t>
  </si>
  <si>
    <t>CANADA</t>
  </si>
  <si>
    <t>CC</t>
  </si>
  <si>
    <t>Cocos Islands</t>
  </si>
  <si>
    <t>جزر كوكوس</t>
  </si>
  <si>
    <t>CD</t>
  </si>
  <si>
    <t>Democratic Republic of Congo</t>
  </si>
  <si>
    <t>جمهورية الكونغو الديمقراطية</t>
  </si>
  <si>
    <t>DEMOCRATIC REPUBLIC OF CONGO</t>
  </si>
  <si>
    <t>CF</t>
  </si>
  <si>
    <t>Central African Republic</t>
  </si>
  <si>
    <t>جمهورية أفريقيا الوسطى</t>
  </si>
  <si>
    <t>CENTRAL AFRICAN REPUBLIC</t>
  </si>
  <si>
    <t>CG</t>
  </si>
  <si>
    <t>Republic of Congo</t>
  </si>
  <si>
    <t>جمهورية الكونغو</t>
  </si>
  <si>
    <t>REPABLIC OF CONGO</t>
  </si>
  <si>
    <t>CH</t>
  </si>
  <si>
    <t>Switzerland</t>
  </si>
  <si>
    <t>سويسرا</t>
  </si>
  <si>
    <t>SWITZERLAND</t>
  </si>
  <si>
    <t>CI</t>
  </si>
  <si>
    <t>Ivory Coast</t>
  </si>
  <si>
    <t>ساحل العاج</t>
  </si>
  <si>
    <t>IVORY COAST</t>
  </si>
  <si>
    <t>CK</t>
  </si>
  <si>
    <t>Cook Island</t>
  </si>
  <si>
    <t>جزر كوك</t>
  </si>
  <si>
    <t>COOK ISLAND</t>
  </si>
  <si>
    <t>CL</t>
  </si>
  <si>
    <t>Chile</t>
  </si>
  <si>
    <t>تشيلي</t>
  </si>
  <si>
    <t>CHILE</t>
  </si>
  <si>
    <t>CM</t>
  </si>
  <si>
    <t>Cameroon</t>
  </si>
  <si>
    <t>الكاميرون</t>
  </si>
  <si>
    <t>CAMEROON</t>
  </si>
  <si>
    <t>CN</t>
  </si>
  <si>
    <t>China</t>
  </si>
  <si>
    <t>الصين</t>
  </si>
  <si>
    <t>CHINA</t>
  </si>
  <si>
    <t>CO</t>
  </si>
  <si>
    <t>Colombia</t>
  </si>
  <si>
    <t>كولومبيا</t>
  </si>
  <si>
    <t>COLOMBIA</t>
  </si>
  <si>
    <t>CR</t>
  </si>
  <si>
    <t>Costa Rica</t>
  </si>
  <si>
    <t>كوستا ريكا</t>
  </si>
  <si>
    <t>COSTA RICA</t>
  </si>
  <si>
    <t>CS</t>
  </si>
  <si>
    <t>Serbia and Montenegro</t>
  </si>
  <si>
    <t>صربيا والجبل الاسود</t>
  </si>
  <si>
    <t>SERBIA AND MONTENEGRO</t>
  </si>
  <si>
    <t>CU</t>
  </si>
  <si>
    <t>Cuba</t>
  </si>
  <si>
    <t>كوبا</t>
  </si>
  <si>
    <t>CUBA</t>
  </si>
  <si>
    <t>CV</t>
  </si>
  <si>
    <t>Cape Verde</t>
  </si>
  <si>
    <t>الرأس الأخضر</t>
  </si>
  <si>
    <t>CAPE VERDE</t>
  </si>
  <si>
    <t>CW</t>
  </si>
  <si>
    <t>Curaçao</t>
  </si>
  <si>
    <t>كوراساو</t>
  </si>
  <si>
    <t>CY</t>
  </si>
  <si>
    <t>Cyprus</t>
  </si>
  <si>
    <t>قبرص</t>
  </si>
  <si>
    <t>CYPRUS</t>
  </si>
  <si>
    <t>CZ</t>
  </si>
  <si>
    <t>Czech Republic</t>
  </si>
  <si>
    <t>جمهورية التشيك</t>
  </si>
  <si>
    <t>CZECH REPUBLIC</t>
  </si>
  <si>
    <t>DE</t>
  </si>
  <si>
    <t>Germany</t>
  </si>
  <si>
    <t>ألمانيا</t>
  </si>
  <si>
    <t>GERMANY</t>
  </si>
  <si>
    <t>DJ</t>
  </si>
  <si>
    <t>Djibouti</t>
  </si>
  <si>
    <t>جيبوتي</t>
  </si>
  <si>
    <t>DJIBOUTI</t>
  </si>
  <si>
    <t>DK</t>
  </si>
  <si>
    <t>Denmark</t>
  </si>
  <si>
    <t>الدنمارك</t>
  </si>
  <si>
    <t>DENMARK</t>
  </si>
  <si>
    <t>DM</t>
  </si>
  <si>
    <t>Dominica</t>
  </si>
  <si>
    <t>دومينيكا</t>
  </si>
  <si>
    <t>DOMINICA</t>
  </si>
  <si>
    <t>DO</t>
  </si>
  <si>
    <t>Dominican Republic</t>
  </si>
  <si>
    <t>جمهورية الدومينيكان</t>
  </si>
  <si>
    <t>DOMINICAN REPUBLIC</t>
  </si>
  <si>
    <t>DZ</t>
  </si>
  <si>
    <t>Algeria</t>
  </si>
  <si>
    <t>الجزائر</t>
  </si>
  <si>
    <t>ALGERIA</t>
  </si>
  <si>
    <t>EC</t>
  </si>
  <si>
    <t>Ecuador</t>
  </si>
  <si>
    <t>الاكوادور</t>
  </si>
  <si>
    <t>ECUADOR</t>
  </si>
  <si>
    <t>EE</t>
  </si>
  <si>
    <t>Estonia</t>
  </si>
  <si>
    <t>إستونيا</t>
  </si>
  <si>
    <t>ESTONIA</t>
  </si>
  <si>
    <t>EG</t>
  </si>
  <si>
    <t>Egypt</t>
  </si>
  <si>
    <t>مصر</t>
  </si>
  <si>
    <t>EGYPT</t>
  </si>
  <si>
    <t>ER</t>
  </si>
  <si>
    <t>Eritrea</t>
  </si>
  <si>
    <t>إريتريا</t>
  </si>
  <si>
    <t>ERITREA</t>
  </si>
  <si>
    <t>ES</t>
  </si>
  <si>
    <t>Spain</t>
  </si>
  <si>
    <t>إسبانيا</t>
  </si>
  <si>
    <t>SPAIN</t>
  </si>
  <si>
    <t>ET</t>
  </si>
  <si>
    <t>Ethiopia</t>
  </si>
  <si>
    <t>إثيوبيا</t>
  </si>
  <si>
    <t>ETHIOPIA</t>
  </si>
  <si>
    <t>FI</t>
  </si>
  <si>
    <t>Finland</t>
  </si>
  <si>
    <t>فنلندا</t>
  </si>
  <si>
    <t>FINLAND</t>
  </si>
  <si>
    <t>FJ</t>
  </si>
  <si>
    <t>Fiji</t>
  </si>
  <si>
    <t>فيجي</t>
  </si>
  <si>
    <t>FIJI</t>
  </si>
  <si>
    <t>FR</t>
  </si>
  <si>
    <t>France</t>
  </si>
  <si>
    <t>فرنسا</t>
  </si>
  <si>
    <t>FRANCE</t>
  </si>
  <si>
    <t>FZ</t>
  </si>
  <si>
    <t>Free Zone Jabal Ali</t>
  </si>
  <si>
    <t>منطقة حرة جبل علي</t>
  </si>
  <si>
    <t>FREE ZONE JABAL ALI</t>
  </si>
  <si>
    <t>GA</t>
  </si>
  <si>
    <t>Gabon</t>
  </si>
  <si>
    <t>غابون</t>
  </si>
  <si>
    <t>GABON</t>
  </si>
  <si>
    <t>GB</t>
  </si>
  <si>
    <t>United Kingdom</t>
  </si>
  <si>
    <t>المملكة المتحدة</t>
  </si>
  <si>
    <t>UNITED KINGDOM</t>
  </si>
  <si>
    <t>GE</t>
  </si>
  <si>
    <t>Georgia</t>
  </si>
  <si>
    <t>جورجيا</t>
  </si>
  <si>
    <t>GEORGIA</t>
  </si>
  <si>
    <t>GF</t>
  </si>
  <si>
    <t>Guiana Frence</t>
  </si>
  <si>
    <t>غيانا الفرنسية</t>
  </si>
  <si>
    <t>GUIANA FRENCE</t>
  </si>
  <si>
    <t>GH</t>
  </si>
  <si>
    <t>Ghana</t>
  </si>
  <si>
    <t>غانا</t>
  </si>
  <si>
    <t>GHANA</t>
  </si>
  <si>
    <t>GL</t>
  </si>
  <si>
    <t>Greenland</t>
  </si>
  <si>
    <t>غرينلاند</t>
  </si>
  <si>
    <t>GREENLAND</t>
  </si>
  <si>
    <t>GM</t>
  </si>
  <si>
    <t>Gambia</t>
  </si>
  <si>
    <t>غامبيا</t>
  </si>
  <si>
    <t>GAMBIA</t>
  </si>
  <si>
    <t>GN</t>
  </si>
  <si>
    <t>Guinea</t>
  </si>
  <si>
    <t>غينيا</t>
  </si>
  <si>
    <t>GUINEA</t>
  </si>
  <si>
    <t>GP</t>
  </si>
  <si>
    <t>Guadeloupe</t>
  </si>
  <si>
    <t>جواديلوب</t>
  </si>
  <si>
    <t>GUADELOUPE</t>
  </si>
  <si>
    <t>GQ</t>
  </si>
  <si>
    <t>Equat Guinea</t>
  </si>
  <si>
    <t>غينيا الاستوائية</t>
  </si>
  <si>
    <t>EQUAT GUINEA</t>
  </si>
  <si>
    <t>GR</t>
  </si>
  <si>
    <t>Greece</t>
  </si>
  <si>
    <t>اليونان</t>
  </si>
  <si>
    <t>GREECE</t>
  </si>
  <si>
    <t>GS</t>
  </si>
  <si>
    <t>S.Georgia and S.Sandwich Islands</t>
  </si>
  <si>
    <t xml:space="preserve">جورجيا الجنوبية و جزر ساندويتش الجنوبية </t>
  </si>
  <si>
    <t>S.Georgia &amp; S.Sandwich Islands</t>
  </si>
  <si>
    <t>GT</t>
  </si>
  <si>
    <t>Guatemala</t>
  </si>
  <si>
    <t>غواتيمالا</t>
  </si>
  <si>
    <t>GUATEMALA</t>
  </si>
  <si>
    <t>GU</t>
  </si>
  <si>
    <t>Guam</t>
  </si>
  <si>
    <t>غوام</t>
  </si>
  <si>
    <t>GUAM</t>
  </si>
  <si>
    <t>GY</t>
  </si>
  <si>
    <t>Guyana</t>
  </si>
  <si>
    <t>غويانا</t>
  </si>
  <si>
    <t>GUYANA</t>
  </si>
  <si>
    <t>HK</t>
  </si>
  <si>
    <t>Hong Kong</t>
  </si>
  <si>
    <t>هونغ كونغ</t>
  </si>
  <si>
    <t>HONG KONG</t>
  </si>
  <si>
    <t>HN</t>
  </si>
  <si>
    <t>Honduras</t>
  </si>
  <si>
    <t>هندوراس</t>
  </si>
  <si>
    <t>HONDURAS</t>
  </si>
  <si>
    <t>HR</t>
  </si>
  <si>
    <t>Croatia</t>
  </si>
  <si>
    <t>كرواتيا</t>
  </si>
  <si>
    <t>CROATIA</t>
  </si>
  <si>
    <t>HT</t>
  </si>
  <si>
    <t>Haiti</t>
  </si>
  <si>
    <t>هايتي</t>
  </si>
  <si>
    <t>HAITI</t>
  </si>
  <si>
    <t>HU</t>
  </si>
  <si>
    <t>Hungary</t>
  </si>
  <si>
    <t>هنغاريا</t>
  </si>
  <si>
    <t>HUNGARY</t>
  </si>
  <si>
    <t>ID</t>
  </si>
  <si>
    <t>Indonesia</t>
  </si>
  <si>
    <t>اندونيسيا</t>
  </si>
  <si>
    <t>INDONESIA</t>
  </si>
  <si>
    <t>IE</t>
  </si>
  <si>
    <t>Ireland</t>
  </si>
  <si>
    <t>ايرلندا</t>
  </si>
  <si>
    <t>IRELAND</t>
  </si>
  <si>
    <t>IL</t>
  </si>
  <si>
    <t>Israel</t>
  </si>
  <si>
    <t>إسرائيل</t>
  </si>
  <si>
    <t>ISRAEL</t>
  </si>
  <si>
    <t>IN</t>
  </si>
  <si>
    <t>India</t>
  </si>
  <si>
    <t>الهند</t>
  </si>
  <si>
    <t>INDIA</t>
  </si>
  <si>
    <t>IO</t>
  </si>
  <si>
    <t>British Indian Ocean Territory</t>
  </si>
  <si>
    <t>اقاليم المحيط الهندي</t>
  </si>
  <si>
    <t>BRITISH INDIAN OCEAN TERRITORY</t>
  </si>
  <si>
    <t>IQ</t>
  </si>
  <si>
    <t>Iraq</t>
  </si>
  <si>
    <t>العراق</t>
  </si>
  <si>
    <t>IRAQ</t>
  </si>
  <si>
    <t>IR</t>
  </si>
  <si>
    <t>Iran</t>
  </si>
  <si>
    <t xml:space="preserve">جمهورية إيران الإسلامية </t>
  </si>
  <si>
    <t>IRAN</t>
  </si>
  <si>
    <t>IS</t>
  </si>
  <si>
    <t>Iceland</t>
  </si>
  <si>
    <t>ايسلندا</t>
  </si>
  <si>
    <t>ICELAND</t>
  </si>
  <si>
    <t>IT</t>
  </si>
  <si>
    <t>Italy</t>
  </si>
  <si>
    <t>إيطاليا</t>
  </si>
  <si>
    <t>ITALY</t>
  </si>
  <si>
    <t>JM</t>
  </si>
  <si>
    <t>Jamaica</t>
  </si>
  <si>
    <t>جامايكا</t>
  </si>
  <si>
    <t>JAMAICA</t>
  </si>
  <si>
    <t>JO</t>
  </si>
  <si>
    <t>Jordan</t>
  </si>
  <si>
    <t>الأردن</t>
  </si>
  <si>
    <t>JORDAN</t>
  </si>
  <si>
    <t>JP</t>
  </si>
  <si>
    <t>Japan</t>
  </si>
  <si>
    <t>اليابان</t>
  </si>
  <si>
    <t>JAPAN</t>
  </si>
  <si>
    <t>KE</t>
  </si>
  <si>
    <t>Kenya</t>
  </si>
  <si>
    <t>كينيا</t>
  </si>
  <si>
    <t>KENYA</t>
  </si>
  <si>
    <t>KG</t>
  </si>
  <si>
    <t>Kyrgyzstan</t>
  </si>
  <si>
    <t>قيرغيزستان</t>
  </si>
  <si>
    <t>KYRGYZSTAN</t>
  </si>
  <si>
    <t>KH</t>
  </si>
  <si>
    <t>Cambodia</t>
  </si>
  <si>
    <t>كمبوديا</t>
  </si>
  <si>
    <t>CAMBODIA</t>
  </si>
  <si>
    <t>KI</t>
  </si>
  <si>
    <t>Kiribati</t>
  </si>
  <si>
    <t>كيريباتي</t>
  </si>
  <si>
    <t>KIRIBATI</t>
  </si>
  <si>
    <t>KM</t>
  </si>
  <si>
    <t>Comoro Islands</t>
  </si>
  <si>
    <t>جزر القمر</t>
  </si>
  <si>
    <t>COMORO ISLANDS</t>
  </si>
  <si>
    <t>KN</t>
  </si>
  <si>
    <t>Saint Kitts and Nevis</t>
  </si>
  <si>
    <t>سانت كيتس ونيفيس</t>
  </si>
  <si>
    <t xml:space="preserve">SAINT KITTS AND NEVIS
</t>
  </si>
  <si>
    <t>KR</t>
  </si>
  <si>
    <t>Republic of Korea</t>
  </si>
  <si>
    <t>جمهورية كوريا الجنوبية</t>
  </si>
  <si>
    <t>REPUBLIC OF KOREA</t>
  </si>
  <si>
    <t>KV</t>
  </si>
  <si>
    <t>Republic of Kosovo</t>
  </si>
  <si>
    <t>جمهورية كوسوفو</t>
  </si>
  <si>
    <t>KW</t>
  </si>
  <si>
    <t>Kuwait</t>
  </si>
  <si>
    <t>الكويت</t>
  </si>
  <si>
    <t>KUWAIT</t>
  </si>
  <si>
    <t>KY</t>
  </si>
  <si>
    <t>Cayman Islands</t>
  </si>
  <si>
    <t>جزر كايمان</t>
  </si>
  <si>
    <t>CAYMAN ISLANDS</t>
  </si>
  <si>
    <t>KZ</t>
  </si>
  <si>
    <t>Kazakhstan</t>
  </si>
  <si>
    <t>كازاخستان</t>
  </si>
  <si>
    <t>KAZAKHSTAN</t>
  </si>
  <si>
    <t>LA</t>
  </si>
  <si>
    <t>Lao People's Dem Republic</t>
  </si>
  <si>
    <t>جمهورية لاوس الديمقراطية الشعبية</t>
  </si>
  <si>
    <t>LAO PEOPLE' S DEM REPUBLIC</t>
  </si>
  <si>
    <t>LB</t>
  </si>
  <si>
    <t>Lebanon</t>
  </si>
  <si>
    <t>لبنان</t>
  </si>
  <si>
    <t>LEBANON</t>
  </si>
  <si>
    <t>LI</t>
  </si>
  <si>
    <t>Liechtenstein</t>
  </si>
  <si>
    <t>ليختنشتاين</t>
  </si>
  <si>
    <t>LIECHTENSTEIN</t>
  </si>
  <si>
    <t>LK</t>
  </si>
  <si>
    <t>Sri Lanka</t>
  </si>
  <si>
    <t>سريلانكا</t>
  </si>
  <si>
    <t>SRI LANKA</t>
  </si>
  <si>
    <t>LR</t>
  </si>
  <si>
    <t>Liberia</t>
  </si>
  <si>
    <t>ليبيريا</t>
  </si>
  <si>
    <t>LIBERIA</t>
  </si>
  <si>
    <t>LS</t>
  </si>
  <si>
    <t>Lesotho</t>
  </si>
  <si>
    <t>ليسوتو</t>
  </si>
  <si>
    <t>LESOTHO</t>
  </si>
  <si>
    <t>LT</t>
  </si>
  <si>
    <t>Lithuania</t>
  </si>
  <si>
    <t>ليتوانيا</t>
  </si>
  <si>
    <t>LITHUANIA</t>
  </si>
  <si>
    <t>LU</t>
  </si>
  <si>
    <t>Luxembourg</t>
  </si>
  <si>
    <t>لوكسمبورغ</t>
  </si>
  <si>
    <t>LUXEMBOURG</t>
  </si>
  <si>
    <t>LV</t>
  </si>
  <si>
    <t>Latvia</t>
  </si>
  <si>
    <t>لاتفيا</t>
  </si>
  <si>
    <t>LATVIA</t>
  </si>
  <si>
    <t>LY</t>
  </si>
  <si>
    <t>Libya</t>
  </si>
  <si>
    <t>ليبيا</t>
  </si>
  <si>
    <t>LIBYA</t>
  </si>
  <si>
    <t>MA</t>
  </si>
  <si>
    <t>Morocco</t>
  </si>
  <si>
    <t>المغرب</t>
  </si>
  <si>
    <t>MOROCCO</t>
  </si>
  <si>
    <t>MC</t>
  </si>
  <si>
    <t>Monaco</t>
  </si>
  <si>
    <t>موناكو</t>
  </si>
  <si>
    <t>MONACO</t>
  </si>
  <si>
    <t>MD</t>
  </si>
  <si>
    <t>Republic of Moldova</t>
  </si>
  <si>
    <t>جمهورية مولدوفا</t>
  </si>
  <si>
    <t>REPUBLIC OF MOLDOVA</t>
  </si>
  <si>
    <t>ME</t>
  </si>
  <si>
    <t>Montenegro</t>
  </si>
  <si>
    <t>الجبل الأسود</t>
  </si>
  <si>
    <t>MONTENEGRO</t>
  </si>
  <si>
    <t>MG</t>
  </si>
  <si>
    <t>Madagascar</t>
  </si>
  <si>
    <t>مدغشقر</t>
  </si>
  <si>
    <t>MADAGASCAR</t>
  </si>
  <si>
    <t>MH</t>
  </si>
  <si>
    <t>Marshall Islands</t>
  </si>
  <si>
    <t>جزر مارشال</t>
  </si>
  <si>
    <t xml:space="preserve">MARSHALL ISLANDS
</t>
  </si>
  <si>
    <t>MK</t>
  </si>
  <si>
    <t>Macedonia</t>
  </si>
  <si>
    <t>مقدونيا</t>
  </si>
  <si>
    <t>MACEDONIA</t>
  </si>
  <si>
    <t>ML</t>
  </si>
  <si>
    <t>Mali</t>
  </si>
  <si>
    <t>مالي</t>
  </si>
  <si>
    <t>MALI</t>
  </si>
  <si>
    <t>MM</t>
  </si>
  <si>
    <t>Myanmar</t>
  </si>
  <si>
    <t>ميانمار</t>
  </si>
  <si>
    <t>MYANMAR</t>
  </si>
  <si>
    <t>MN</t>
  </si>
  <si>
    <t>Mongolia</t>
  </si>
  <si>
    <t>منغوليا</t>
  </si>
  <si>
    <t>MONGOLIA</t>
  </si>
  <si>
    <t>MO</t>
  </si>
  <si>
    <t>Macau</t>
  </si>
  <si>
    <t>ماكاو</t>
  </si>
  <si>
    <t>MACAU</t>
  </si>
  <si>
    <t>MQ</t>
  </si>
  <si>
    <t>Martinique</t>
  </si>
  <si>
    <t>المارتينيك</t>
  </si>
  <si>
    <t>MARTINIQUE</t>
  </si>
  <si>
    <t>MR</t>
  </si>
  <si>
    <t>Mauritania</t>
  </si>
  <si>
    <t>موريتانيا</t>
  </si>
  <si>
    <t>MAURITANIA</t>
  </si>
  <si>
    <t>MS</t>
  </si>
  <si>
    <t>Monserrat</t>
  </si>
  <si>
    <t>مونتسيرات</t>
  </si>
  <si>
    <t>MONSERRAT</t>
  </si>
  <si>
    <t>MT</t>
  </si>
  <si>
    <t>Malta</t>
  </si>
  <si>
    <t>مالطا</t>
  </si>
  <si>
    <t>MALTA</t>
  </si>
  <si>
    <t>MU</t>
  </si>
  <si>
    <t>Mauritius</t>
  </si>
  <si>
    <t>موريشيوس</t>
  </si>
  <si>
    <t>MAURITIUS</t>
  </si>
  <si>
    <t>MV</t>
  </si>
  <si>
    <t>Maldive Islands</t>
  </si>
  <si>
    <t>جزر المالديف</t>
  </si>
  <si>
    <t>MALDIVE ISLANDS</t>
  </si>
  <si>
    <t>MW</t>
  </si>
  <si>
    <t>Malawi</t>
  </si>
  <si>
    <t>مالاوي</t>
  </si>
  <si>
    <t>MALAWI</t>
  </si>
  <si>
    <t>MX</t>
  </si>
  <si>
    <t>Mexico</t>
  </si>
  <si>
    <t>المكسيك</t>
  </si>
  <si>
    <t>MEXICO</t>
  </si>
  <si>
    <t>MY</t>
  </si>
  <si>
    <t>Malaysia</t>
  </si>
  <si>
    <t>ماليزيا</t>
  </si>
  <si>
    <t>MALAYSIA</t>
  </si>
  <si>
    <t>MZ</t>
  </si>
  <si>
    <t>Mozambique</t>
  </si>
  <si>
    <t>موزامبيق</t>
  </si>
  <si>
    <t>MOZAMBIQUE</t>
  </si>
  <si>
    <t>NA</t>
  </si>
  <si>
    <t>Namibia</t>
  </si>
  <si>
    <t>ناميبيا</t>
  </si>
  <si>
    <t>NAMIBIA</t>
  </si>
  <si>
    <t>NC</t>
  </si>
  <si>
    <t>New Caledonia</t>
  </si>
  <si>
    <t>كاليدونيا الجديدة</t>
  </si>
  <si>
    <t>NEW CALEDONIA</t>
  </si>
  <si>
    <t>NE</t>
  </si>
  <si>
    <t>Niger</t>
  </si>
  <si>
    <t>النيجر</t>
  </si>
  <si>
    <t>NIGER</t>
  </si>
  <si>
    <t>NG</t>
  </si>
  <si>
    <t>Nigeria</t>
  </si>
  <si>
    <t>نيجيريا</t>
  </si>
  <si>
    <t>NIGERIA</t>
  </si>
  <si>
    <t>NI</t>
  </si>
  <si>
    <t>Nicaragua</t>
  </si>
  <si>
    <t>نيكاراجوا</t>
  </si>
  <si>
    <t>NICARAGUA</t>
  </si>
  <si>
    <t>NL</t>
  </si>
  <si>
    <t>Netherlands</t>
  </si>
  <si>
    <t>هولندا</t>
  </si>
  <si>
    <t>NETHERLANDS</t>
  </si>
  <si>
    <t>NO</t>
  </si>
  <si>
    <t>Norway</t>
  </si>
  <si>
    <t>النرويج</t>
  </si>
  <si>
    <t>NORWAY</t>
  </si>
  <si>
    <t>NP</t>
  </si>
  <si>
    <t>Nepal</t>
  </si>
  <si>
    <t>نيبال</t>
  </si>
  <si>
    <t>NEPAL</t>
  </si>
  <si>
    <t>NR</t>
  </si>
  <si>
    <t>Nauru</t>
  </si>
  <si>
    <t>ناورو</t>
  </si>
  <si>
    <t>NAURU</t>
  </si>
  <si>
    <t>NT</t>
  </si>
  <si>
    <t>Neutral Zone</t>
  </si>
  <si>
    <t>المنطقة المحايدة</t>
  </si>
  <si>
    <t>NEUTRAL ZONE</t>
  </si>
  <si>
    <t>NU</t>
  </si>
  <si>
    <t>Niue</t>
  </si>
  <si>
    <t>نيوي</t>
  </si>
  <si>
    <t>NIUE</t>
  </si>
  <si>
    <t>NZ</t>
  </si>
  <si>
    <t>New Zealand</t>
  </si>
  <si>
    <t>نيوزيلندا</t>
  </si>
  <si>
    <t>NEW ZEALAND</t>
  </si>
  <si>
    <t>OM</t>
  </si>
  <si>
    <t>Sultanate Oman</t>
  </si>
  <si>
    <t>سلطنة عمان</t>
  </si>
  <si>
    <t>SULTANATE OMAN</t>
  </si>
  <si>
    <t>PA</t>
  </si>
  <si>
    <t>Panama</t>
  </si>
  <si>
    <t>بنما</t>
  </si>
  <si>
    <t>PANAMA</t>
  </si>
  <si>
    <t>PE</t>
  </si>
  <si>
    <t>Peru</t>
  </si>
  <si>
    <t>بيرو</t>
  </si>
  <si>
    <t>PERU</t>
  </si>
  <si>
    <t>PF</t>
  </si>
  <si>
    <t>Fr Polynesia</t>
  </si>
  <si>
    <t>بولينيزيا الفرنسية</t>
  </si>
  <si>
    <t>FR POLYNESIA</t>
  </si>
  <si>
    <t>PG</t>
  </si>
  <si>
    <t>Papua New Guinea</t>
  </si>
  <si>
    <t>بابوا غينيا الجديدة</t>
  </si>
  <si>
    <t xml:space="preserve">PAPUA NEW GUINEA
</t>
  </si>
  <si>
    <t>PH</t>
  </si>
  <si>
    <t>Philippines</t>
  </si>
  <si>
    <t>الفلبين</t>
  </si>
  <si>
    <t>PHILIPPINES</t>
  </si>
  <si>
    <t>PK</t>
  </si>
  <si>
    <t>Pakistan</t>
  </si>
  <si>
    <t>باكستان</t>
  </si>
  <si>
    <t>PAKISTAN</t>
  </si>
  <si>
    <t>PL</t>
  </si>
  <si>
    <t>Poland</t>
  </si>
  <si>
    <t>بولندا</t>
  </si>
  <si>
    <t>POLAND</t>
  </si>
  <si>
    <t>PM</t>
  </si>
  <si>
    <t>Saint Pierre and Miquelon</t>
  </si>
  <si>
    <t>سان بيار وميكلون</t>
  </si>
  <si>
    <t>SAINT PIERRE &amp; MIQUELON</t>
  </si>
  <si>
    <t>PN</t>
  </si>
  <si>
    <t xml:space="preserve">Pitcairn </t>
  </si>
  <si>
    <t>بيتكيرن</t>
  </si>
  <si>
    <t xml:space="preserve">PITCAIRN </t>
  </si>
  <si>
    <t>PR</t>
  </si>
  <si>
    <t>Puerto Rico</t>
  </si>
  <si>
    <t>بويرتو ريكو</t>
  </si>
  <si>
    <t>PUERTO RICO</t>
  </si>
  <si>
    <t>PS</t>
  </si>
  <si>
    <t>Palestine</t>
  </si>
  <si>
    <t>فلسطين</t>
  </si>
  <si>
    <t>PALESTINE</t>
  </si>
  <si>
    <t>PT</t>
  </si>
  <si>
    <t>Portugal</t>
  </si>
  <si>
    <t>البرتغال</t>
  </si>
  <si>
    <t>PORTUGAL</t>
  </si>
  <si>
    <t>PY</t>
  </si>
  <si>
    <t>Paraguay</t>
  </si>
  <si>
    <t>باراغواي</t>
  </si>
  <si>
    <t>PARAGUAY</t>
  </si>
  <si>
    <t>QA</t>
  </si>
  <si>
    <t>Qatar</t>
  </si>
  <si>
    <t>قطر</t>
  </si>
  <si>
    <t>QATAR</t>
  </si>
  <si>
    <t>QX</t>
  </si>
  <si>
    <t>Countries and Territories Not Specified for Commercial or Military Reasons</t>
  </si>
  <si>
    <t>بلدان والأقاليم غير المحددة لأسباب تجارية أو عسكرية</t>
  </si>
  <si>
    <t>COUNTRIES AND TERRITORIES NOT SPECIFIED FOR COMMERCIAL OR MILITARY REASONS</t>
  </si>
  <si>
    <t>RE</t>
  </si>
  <si>
    <t>Reunion</t>
  </si>
  <si>
    <t>ريونيون</t>
  </si>
  <si>
    <t>REUNION</t>
  </si>
  <si>
    <t>RO</t>
  </si>
  <si>
    <t>Romania</t>
  </si>
  <si>
    <t>رومانيا</t>
  </si>
  <si>
    <t>ROMANIA</t>
  </si>
  <si>
    <t>RS</t>
  </si>
  <si>
    <t>Serbia</t>
  </si>
  <si>
    <t xml:space="preserve">صربيا </t>
  </si>
  <si>
    <t>SERBIA</t>
  </si>
  <si>
    <t>RU</t>
  </si>
  <si>
    <t>Russian Federation</t>
  </si>
  <si>
    <t>الاتحاد الروسي</t>
  </si>
  <si>
    <t>RUSSIAN FEDERATION</t>
  </si>
  <si>
    <t>RW</t>
  </si>
  <si>
    <t>Rwanda</t>
  </si>
  <si>
    <t>رواندا</t>
  </si>
  <si>
    <t>RWANDA</t>
  </si>
  <si>
    <t>SA</t>
  </si>
  <si>
    <t>Saudi Arabia</t>
  </si>
  <si>
    <t>المملكة العربية السعودية</t>
  </si>
  <si>
    <t>SAUDI ARABIA</t>
  </si>
  <si>
    <t>SB</t>
  </si>
  <si>
    <t>Solomon Islands</t>
  </si>
  <si>
    <t>جزر سليمان</t>
  </si>
  <si>
    <t>SOLOMON ISLANDS</t>
  </si>
  <si>
    <t>SC</t>
  </si>
  <si>
    <t>Seychelles</t>
  </si>
  <si>
    <t>سيشيل</t>
  </si>
  <si>
    <t>SEYCHELLES</t>
  </si>
  <si>
    <t>SD</t>
  </si>
  <si>
    <t>Sudan</t>
  </si>
  <si>
    <t>السودان</t>
  </si>
  <si>
    <t>SUDAN</t>
  </si>
  <si>
    <t>SE</t>
  </si>
  <si>
    <t>Sweden</t>
  </si>
  <si>
    <t>السويد</t>
  </si>
  <si>
    <t>SWEDEN</t>
  </si>
  <si>
    <t>SG</t>
  </si>
  <si>
    <t>Singapore</t>
  </si>
  <si>
    <t>سنغافورة</t>
  </si>
  <si>
    <t>SINGAPORE</t>
  </si>
  <si>
    <t>SH</t>
  </si>
  <si>
    <t>Saint Helena</t>
  </si>
  <si>
    <t>سانت هيلينا</t>
  </si>
  <si>
    <t>SAINT HELENA</t>
  </si>
  <si>
    <t>SI</t>
  </si>
  <si>
    <t>Slovenia</t>
  </si>
  <si>
    <t>سلوفينيا</t>
  </si>
  <si>
    <t>SLOVENIA</t>
  </si>
  <si>
    <t>SJ</t>
  </si>
  <si>
    <t>Svalbard and Jan Mayen</t>
  </si>
  <si>
    <t>سفالبارد ويان ماين</t>
  </si>
  <si>
    <t>SVALBARD AND JAN MAYEN</t>
  </si>
  <si>
    <t>SK</t>
  </si>
  <si>
    <t xml:space="preserve">Slovakia </t>
  </si>
  <si>
    <t>سلوفاكيا</t>
  </si>
  <si>
    <t xml:space="preserve">SLOVAKIA </t>
  </si>
  <si>
    <t>SL</t>
  </si>
  <si>
    <t>Sierra Leone</t>
  </si>
  <si>
    <t>سيراليون</t>
  </si>
  <si>
    <t>SIERRA LEONE</t>
  </si>
  <si>
    <t>SM</t>
  </si>
  <si>
    <t>San Marino</t>
  </si>
  <si>
    <t>سان مارينو</t>
  </si>
  <si>
    <t>SAN MARINO</t>
  </si>
  <si>
    <t>SN</t>
  </si>
  <si>
    <t>Senegal</t>
  </si>
  <si>
    <t>السنغال</t>
  </si>
  <si>
    <t>SENEGAL</t>
  </si>
  <si>
    <t>SO</t>
  </si>
  <si>
    <t>Somalia</t>
  </si>
  <si>
    <t>الصومال</t>
  </si>
  <si>
    <t>SOMALIA</t>
  </si>
  <si>
    <t>SR</t>
  </si>
  <si>
    <t>Suriname</t>
  </si>
  <si>
    <t>سورينام</t>
  </si>
  <si>
    <t>SURINAME</t>
  </si>
  <si>
    <t>ST</t>
  </si>
  <si>
    <t>Sao Tome and Principe</t>
  </si>
  <si>
    <t>ساو تومي وبرينسيب</t>
  </si>
  <si>
    <t>SAO TOME AND PRINCIPE</t>
  </si>
  <si>
    <t>SV</t>
  </si>
  <si>
    <t>El Salvador</t>
  </si>
  <si>
    <t>السلفادور</t>
  </si>
  <si>
    <t>EL SALVADOR</t>
  </si>
  <si>
    <t>SY</t>
  </si>
  <si>
    <t>Syria</t>
  </si>
  <si>
    <t>الجمهورية العربية السورية</t>
  </si>
  <si>
    <t>SYRIA</t>
  </si>
  <si>
    <t>TA</t>
  </si>
  <si>
    <t>تاهيتي</t>
  </si>
  <si>
    <t>TAHITI</t>
  </si>
  <si>
    <t>TC</t>
  </si>
  <si>
    <t>Turks and Caicos</t>
  </si>
  <si>
    <t>جزر توركس وكايكوس</t>
  </si>
  <si>
    <t>TURKS &amp; CAICOS</t>
  </si>
  <si>
    <t>TD</t>
  </si>
  <si>
    <t>Chad</t>
  </si>
  <si>
    <t>تشاد</t>
  </si>
  <si>
    <t>CHAD</t>
  </si>
  <si>
    <t>TF</t>
  </si>
  <si>
    <t>French Southern Territories</t>
  </si>
  <si>
    <t>الأقاليم الجنوبية الفرنسية</t>
  </si>
  <si>
    <t>FRENCH SOUTHERN TERRITORIES</t>
  </si>
  <si>
    <t>TG</t>
  </si>
  <si>
    <t>Togo</t>
  </si>
  <si>
    <t>توغو</t>
  </si>
  <si>
    <t>TOGO</t>
  </si>
  <si>
    <t>TH</t>
  </si>
  <si>
    <t>Thailand</t>
  </si>
  <si>
    <t>تايلاند</t>
  </si>
  <si>
    <t>THAILAND</t>
  </si>
  <si>
    <t>TJ</t>
  </si>
  <si>
    <t>Tajikistan</t>
  </si>
  <si>
    <t>طاجيكستان</t>
  </si>
  <si>
    <t>TAJIKISTAN</t>
  </si>
  <si>
    <t>TK</t>
  </si>
  <si>
    <t>Tokelau</t>
  </si>
  <si>
    <t>توكيلاو</t>
  </si>
  <si>
    <t>TOKELAU</t>
  </si>
  <si>
    <t>TM</t>
  </si>
  <si>
    <t>Turkmenistan</t>
  </si>
  <si>
    <t>تركمانستان</t>
  </si>
  <si>
    <t>TURKMENISTAN</t>
  </si>
  <si>
    <t>TN</t>
  </si>
  <si>
    <t>Tunisia</t>
  </si>
  <si>
    <t>تونس</t>
  </si>
  <si>
    <t>TUNISIA</t>
  </si>
  <si>
    <t>TO</t>
  </si>
  <si>
    <t xml:space="preserve">Tonga </t>
  </si>
  <si>
    <t>تونغا</t>
  </si>
  <si>
    <t xml:space="preserve">TONGA </t>
  </si>
  <si>
    <t>TR</t>
  </si>
  <si>
    <t>Turkey</t>
  </si>
  <si>
    <t>تركيا</t>
  </si>
  <si>
    <t>TURKEY</t>
  </si>
  <si>
    <t>TT</t>
  </si>
  <si>
    <t>Trinidad and Tobago</t>
  </si>
  <si>
    <t>ترينيداد وتوباجو</t>
  </si>
  <si>
    <t>TRINIDAD&amp;TOBAGO</t>
  </si>
  <si>
    <t>TW</t>
  </si>
  <si>
    <t>Taiwan</t>
  </si>
  <si>
    <t>مقاطعة تايوان الصينية</t>
  </si>
  <si>
    <t>TAIWAN</t>
  </si>
  <si>
    <t>TZ</t>
  </si>
  <si>
    <t>Tanzania</t>
  </si>
  <si>
    <t>جمهورية تنزانيا الاتحادية</t>
  </si>
  <si>
    <t>TANZANIA</t>
  </si>
  <si>
    <t>UA</t>
  </si>
  <si>
    <t>Ukraine</t>
  </si>
  <si>
    <t>أوكرانيا</t>
  </si>
  <si>
    <t>UKRAINE</t>
  </si>
  <si>
    <t>UG</t>
  </si>
  <si>
    <t>Uganda</t>
  </si>
  <si>
    <t>أوغندا</t>
  </si>
  <si>
    <t>UGANDA</t>
  </si>
  <si>
    <t>UM</t>
  </si>
  <si>
    <t>جزر الولايات المتحدة الصغيرة النائية</t>
  </si>
  <si>
    <t>UNITED STATES MINOR OUTLYING ISLANDS</t>
  </si>
  <si>
    <t>US</t>
  </si>
  <si>
    <t>United States Of America</t>
  </si>
  <si>
    <t>الولايات المتّحدة الأمريكيّة</t>
  </si>
  <si>
    <t>UNITED STATES OF AMERICA</t>
  </si>
  <si>
    <t>UY</t>
  </si>
  <si>
    <t>Uruguay</t>
  </si>
  <si>
    <t>أوروغواي</t>
  </si>
  <si>
    <t>URUGUAY</t>
  </si>
  <si>
    <t>UZ</t>
  </si>
  <si>
    <t>Uzbekistan</t>
  </si>
  <si>
    <t>أوزبكستان</t>
  </si>
  <si>
    <t>UZBEKISTAN</t>
  </si>
  <si>
    <t>VA</t>
  </si>
  <si>
    <t>Holy See</t>
  </si>
  <si>
    <t>الكرسي الرسولي (مدينة الفاتيكان)</t>
  </si>
  <si>
    <t>HOLY SEE</t>
  </si>
  <si>
    <t>VE</t>
  </si>
  <si>
    <t>Venezuela</t>
  </si>
  <si>
    <t>فنزويلا</t>
  </si>
  <si>
    <t>VENEZUELA</t>
  </si>
  <si>
    <t>VG</t>
  </si>
  <si>
    <t>Virgin Is (Uk)</t>
  </si>
  <si>
    <t>جزر العذراء البريطانية</t>
  </si>
  <si>
    <t>VIRGIN IS (UK)</t>
  </si>
  <si>
    <t>VI</t>
  </si>
  <si>
    <t>Virgin Is (Usa)</t>
  </si>
  <si>
    <t>عذراء جزيرة الامريكية</t>
  </si>
  <si>
    <t>VIRGIN IS (USA)</t>
  </si>
  <si>
    <t>VN</t>
  </si>
  <si>
    <t>Vietnam</t>
  </si>
  <si>
    <t>فيتنام</t>
  </si>
  <si>
    <t>VIETNAM</t>
  </si>
  <si>
    <t>VU</t>
  </si>
  <si>
    <t>Vanuatu</t>
  </si>
  <si>
    <t>فانواتو</t>
  </si>
  <si>
    <t>VANUATU</t>
  </si>
  <si>
    <t>WS</t>
  </si>
  <si>
    <t>Western Samoa</t>
  </si>
  <si>
    <t>ساموا الأمريكية</t>
  </si>
  <si>
    <t>WESTERN SAMOA</t>
  </si>
  <si>
    <t>XB</t>
  </si>
  <si>
    <t>Returned Bahrain Goods</t>
  </si>
  <si>
    <t>بضائع بحرينية مرجعة</t>
  </si>
  <si>
    <t>XD</t>
  </si>
  <si>
    <t>Duty Free and Warehouse</t>
  </si>
  <si>
    <t>اسواق حرة و مستودعات</t>
  </si>
  <si>
    <t>Duty Free &amp; Warehouse</t>
  </si>
  <si>
    <t>XO</t>
  </si>
  <si>
    <t>Free Zone Oman</t>
  </si>
  <si>
    <t>مناطق حرة عمان</t>
  </si>
  <si>
    <t>FREE ZONE OMAN</t>
  </si>
  <si>
    <t>XS</t>
  </si>
  <si>
    <t>Supply Of Ships and Aircrafts</t>
  </si>
  <si>
    <t>تموين السفن والطائرات</t>
  </si>
  <si>
    <t>Supply of Ships and Aircrafts</t>
  </si>
  <si>
    <t>YE</t>
  </si>
  <si>
    <t>Yemen</t>
  </si>
  <si>
    <t>الجمهوريه اليمنيه</t>
  </si>
  <si>
    <t>YEMEN</t>
  </si>
  <si>
    <t>YT</t>
  </si>
  <si>
    <t>Mayotte</t>
  </si>
  <si>
    <t>جزيرة مايوت</t>
  </si>
  <si>
    <t>MAYOTTE</t>
  </si>
  <si>
    <t>ZA</t>
  </si>
  <si>
    <t>South Africa</t>
  </si>
  <si>
    <t>جنوب أفريقيا</t>
  </si>
  <si>
    <t>SOUTH AFRICA</t>
  </si>
  <si>
    <t>ZM</t>
  </si>
  <si>
    <t>Zambia</t>
  </si>
  <si>
    <t>زامبيا</t>
  </si>
  <si>
    <t>ZAMBIA</t>
  </si>
  <si>
    <t>ZW</t>
  </si>
  <si>
    <t>Zimbabwe</t>
  </si>
  <si>
    <t>زيمبابوي</t>
  </si>
  <si>
    <t>ZIMBABWE</t>
  </si>
  <si>
    <t xml:space="preserve"> / </t>
  </si>
  <si>
    <t xml:space="preserve"> - </t>
  </si>
  <si>
    <t>United Arab Emirates</t>
  </si>
  <si>
    <t>US Minor Outlying Islands</t>
  </si>
  <si>
    <t>Cabo Verde</t>
  </si>
  <si>
    <t>CPV</t>
  </si>
  <si>
    <t>KHM</t>
  </si>
  <si>
    <t>CMR</t>
  </si>
  <si>
    <t>CAN</t>
  </si>
  <si>
    <t>Cayman Islands (the)</t>
  </si>
  <si>
    <t>CYM</t>
  </si>
  <si>
    <t>Central African Republic (the)</t>
  </si>
  <si>
    <t>CAF</t>
  </si>
  <si>
    <t>TCD</t>
  </si>
  <si>
    <t>CHL</t>
  </si>
  <si>
    <t>CHN</t>
  </si>
  <si>
    <t>Christmas Island</t>
  </si>
  <si>
    <t>CX</t>
  </si>
  <si>
    <t>CXR</t>
  </si>
  <si>
    <t>Cocos (Keeling) Islands (the)</t>
  </si>
  <si>
    <t>CCK</t>
  </si>
  <si>
    <t>COL</t>
  </si>
  <si>
    <t>Comoros (the)</t>
  </si>
  <si>
    <t>COM</t>
  </si>
  <si>
    <t>Congo (the Democratic Republic of the)</t>
  </si>
  <si>
    <t>COD</t>
  </si>
  <si>
    <t>Congo (the)</t>
  </si>
  <si>
    <t>COG</t>
  </si>
  <si>
    <t>Cook Islands (the)</t>
  </si>
  <si>
    <t>COK</t>
  </si>
  <si>
    <t>CRI</t>
  </si>
  <si>
    <t>Côte d'Ivoire</t>
  </si>
  <si>
    <t>CIV</t>
  </si>
  <si>
    <t>HRV</t>
  </si>
  <si>
    <t>CUB</t>
  </si>
  <si>
    <t>CUW</t>
  </si>
  <si>
    <t>CYP</t>
  </si>
  <si>
    <t>Czechia</t>
  </si>
  <si>
    <t>CZE</t>
  </si>
  <si>
    <t>DNK</t>
  </si>
  <si>
    <t>DJI</t>
  </si>
  <si>
    <t>DMA</t>
  </si>
  <si>
    <t>Dominican Republic (the)</t>
  </si>
  <si>
    <t>DOM</t>
  </si>
  <si>
    <t>ECU</t>
  </si>
  <si>
    <t>EGY</t>
  </si>
  <si>
    <t>SLV</t>
  </si>
  <si>
    <t>Equatorial Guinea</t>
  </si>
  <si>
    <t>GNQ</t>
  </si>
  <si>
    <t>ERI</t>
  </si>
  <si>
    <t>EST</t>
  </si>
  <si>
    <t>Eswatini</t>
  </si>
  <si>
    <t>SZ</t>
  </si>
  <si>
    <t>SWZ</t>
  </si>
  <si>
    <t>ETH</t>
  </si>
  <si>
    <t>Falkland Islands (the) [Malvinas]</t>
  </si>
  <si>
    <t>FK</t>
  </si>
  <si>
    <t>FLK</t>
  </si>
  <si>
    <t>Faroe Islands (the)</t>
  </si>
  <si>
    <t>FO</t>
  </si>
  <si>
    <t>FRO</t>
  </si>
  <si>
    <t>FJI</t>
  </si>
  <si>
    <t>FIN</t>
  </si>
  <si>
    <t>FRA</t>
  </si>
  <si>
    <t>French Guiana</t>
  </si>
  <si>
    <t>GUF</t>
  </si>
  <si>
    <t>French Polynesia</t>
  </si>
  <si>
    <t>PYF</t>
  </si>
  <si>
    <t>French Southern Territories (the)</t>
  </si>
  <si>
    <t>ATF</t>
  </si>
  <si>
    <t>GAB</t>
  </si>
  <si>
    <t>Gambia (the)</t>
  </si>
  <si>
    <t>GMB</t>
  </si>
  <si>
    <t>GEO</t>
  </si>
  <si>
    <t>DEU</t>
  </si>
  <si>
    <t>GHA</t>
  </si>
  <si>
    <t>Gibraltar</t>
  </si>
  <si>
    <t>GI</t>
  </si>
  <si>
    <t>GIB</t>
  </si>
  <si>
    <t>GRC</t>
  </si>
  <si>
    <t>GRL</t>
  </si>
  <si>
    <t>Grenada</t>
  </si>
  <si>
    <t>GD</t>
  </si>
  <si>
    <t>GRD</t>
  </si>
  <si>
    <t>GLP</t>
  </si>
  <si>
    <t>GUM</t>
  </si>
  <si>
    <t>GTM</t>
  </si>
  <si>
    <t>Guernsey</t>
  </si>
  <si>
    <t>GG</t>
  </si>
  <si>
    <t>GGY</t>
  </si>
  <si>
    <t>GIN</t>
  </si>
  <si>
    <t>Guinea-Bissau</t>
  </si>
  <si>
    <t>GW</t>
  </si>
  <si>
    <t>GNB</t>
  </si>
  <si>
    <t>GUY</t>
  </si>
  <si>
    <t>HTI</t>
  </si>
  <si>
    <t>Heard Island and McDonald Islands</t>
  </si>
  <si>
    <t>HM</t>
  </si>
  <si>
    <t>HMD</t>
  </si>
  <si>
    <t>Holy See (the)</t>
  </si>
  <si>
    <t>VAT</t>
  </si>
  <si>
    <t>HND</t>
  </si>
  <si>
    <t>HKG</t>
  </si>
  <si>
    <t>HUN</t>
  </si>
  <si>
    <t>ISL</t>
  </si>
  <si>
    <t>IND</t>
  </si>
  <si>
    <t>IDN</t>
  </si>
  <si>
    <t>Iran (Islamic Republic of)</t>
  </si>
  <si>
    <t>IRN</t>
  </si>
  <si>
    <t>IRQ</t>
  </si>
  <si>
    <t>IRL</t>
  </si>
  <si>
    <t>Isle of Man</t>
  </si>
  <si>
    <t>IM</t>
  </si>
  <si>
    <t>IMN</t>
  </si>
  <si>
    <t>ISR</t>
  </si>
  <si>
    <t>ITA</t>
  </si>
  <si>
    <t>JAM</t>
  </si>
  <si>
    <t>JPN</t>
  </si>
  <si>
    <t>Jersey</t>
  </si>
  <si>
    <t>JE</t>
  </si>
  <si>
    <t>JEY</t>
  </si>
  <si>
    <t>JOR</t>
  </si>
  <si>
    <t>KAZ</t>
  </si>
  <si>
    <t>KEN</t>
  </si>
  <si>
    <t>KIR</t>
  </si>
  <si>
    <t>Korea (the Democratic People's Republic of)</t>
  </si>
  <si>
    <t>KP</t>
  </si>
  <si>
    <t>PRK</t>
  </si>
  <si>
    <t>Korea (the Republic of)</t>
  </si>
  <si>
    <t>KOR</t>
  </si>
  <si>
    <t>KWT</t>
  </si>
  <si>
    <t>KGZ</t>
  </si>
  <si>
    <t>Lao People's Democratic Republic (the)</t>
  </si>
  <si>
    <t>LAO</t>
  </si>
  <si>
    <t>LVA</t>
  </si>
  <si>
    <t>LBN</t>
  </si>
  <si>
    <t>LSO</t>
  </si>
  <si>
    <t>LBR</t>
  </si>
  <si>
    <t>LBY</t>
  </si>
  <si>
    <t>LIE</t>
  </si>
  <si>
    <t>LTU</t>
  </si>
  <si>
    <t>LUX</t>
  </si>
  <si>
    <t>Macao</t>
  </si>
  <si>
    <t>MAC</t>
  </si>
  <si>
    <t>Republic of North Macedonia</t>
  </si>
  <si>
    <t>MKD</t>
  </si>
  <si>
    <t>MDG</t>
  </si>
  <si>
    <t>MWI</t>
  </si>
  <si>
    <t>MYS</t>
  </si>
  <si>
    <t>Maldives</t>
  </si>
  <si>
    <t>MDV</t>
  </si>
  <si>
    <t>MLI</t>
  </si>
  <si>
    <t>MLT</t>
  </si>
  <si>
    <t>Marshall Islands (the)</t>
  </si>
  <si>
    <t>MHL</t>
  </si>
  <si>
    <t>MTQ</t>
  </si>
  <si>
    <t>MRT</t>
  </si>
  <si>
    <t>MUS</t>
  </si>
  <si>
    <t>MYT</t>
  </si>
  <si>
    <t>MEX</t>
  </si>
  <si>
    <t>Micronesia (Federated States of)</t>
  </si>
  <si>
    <t>FM</t>
  </si>
  <si>
    <t>FSM</t>
  </si>
  <si>
    <t>Moldova (the Republic of)</t>
  </si>
  <si>
    <t>MDA</t>
  </si>
  <si>
    <t>MCO</t>
  </si>
  <si>
    <t>MNG</t>
  </si>
  <si>
    <t>MNE</t>
  </si>
  <si>
    <t>Montserrat</t>
  </si>
  <si>
    <t>MSR</t>
  </si>
  <si>
    <t>MAR</t>
  </si>
  <si>
    <t>MOZ</t>
  </si>
  <si>
    <t>MMR</t>
  </si>
  <si>
    <t>NAM</t>
  </si>
  <si>
    <t>NRU</t>
  </si>
  <si>
    <t>NPL</t>
  </si>
  <si>
    <t>Netherlands (the)</t>
  </si>
  <si>
    <t>NLD</t>
  </si>
  <si>
    <t>NCL</t>
  </si>
  <si>
    <t>NZL</t>
  </si>
  <si>
    <t>NIC</t>
  </si>
  <si>
    <t>Niger (the)</t>
  </si>
  <si>
    <t>NER</t>
  </si>
  <si>
    <t>NGA</t>
  </si>
  <si>
    <t>NIU</t>
  </si>
  <si>
    <t>Norfolk Island</t>
  </si>
  <si>
    <t>NF</t>
  </si>
  <si>
    <t>NFK</t>
  </si>
  <si>
    <t>Northern Mariana Islands (the)</t>
  </si>
  <si>
    <t>MP</t>
  </si>
  <si>
    <t>MNP</t>
  </si>
  <si>
    <t>NOR</t>
  </si>
  <si>
    <t>Oman</t>
  </si>
  <si>
    <t>OMN</t>
  </si>
  <si>
    <t>PAK</t>
  </si>
  <si>
    <t>Palau</t>
  </si>
  <si>
    <t>PW</t>
  </si>
  <si>
    <t>PLW</t>
  </si>
  <si>
    <t>Palestine, State of</t>
  </si>
  <si>
    <t>PSE</t>
  </si>
  <si>
    <t>PAN</t>
  </si>
  <si>
    <t>PNG</t>
  </si>
  <si>
    <t>PRY</t>
  </si>
  <si>
    <t>PER</t>
  </si>
  <si>
    <t>Philippines (the)</t>
  </si>
  <si>
    <t>PHL</t>
  </si>
  <si>
    <t>Pitcairn</t>
  </si>
  <si>
    <t>PCN</t>
  </si>
  <si>
    <t>POL</t>
  </si>
  <si>
    <t>PRT</t>
  </si>
  <si>
    <t>PRI</t>
  </si>
  <si>
    <t>QAT</t>
  </si>
  <si>
    <t>Réunion</t>
  </si>
  <si>
    <t>REU</t>
  </si>
  <si>
    <t>ROU</t>
  </si>
  <si>
    <t>Russian Federation (the)</t>
  </si>
  <si>
    <t>RUS</t>
  </si>
  <si>
    <t>RWA</t>
  </si>
  <si>
    <t>Saint Barthélemy</t>
  </si>
  <si>
    <t>BL</t>
  </si>
  <si>
    <t>BLM</t>
  </si>
  <si>
    <t>Saint Helena, Ascension and Tristan da Cunha</t>
  </si>
  <si>
    <t>SHN</t>
  </si>
  <si>
    <t>KNA</t>
  </si>
  <si>
    <t>Saint Lucia</t>
  </si>
  <si>
    <t>LC</t>
  </si>
  <si>
    <t>LCA</t>
  </si>
  <si>
    <t>Saint Martin (French part)</t>
  </si>
  <si>
    <t>MF</t>
  </si>
  <si>
    <t>MAF</t>
  </si>
  <si>
    <t>SPM</t>
  </si>
  <si>
    <t>Saint Vincent and the Grenadines</t>
  </si>
  <si>
    <t>VC</t>
  </si>
  <si>
    <t>VCT</t>
  </si>
  <si>
    <t>Samoa</t>
  </si>
  <si>
    <t>WSM</t>
  </si>
  <si>
    <t>SMR</t>
  </si>
  <si>
    <t>STP</t>
  </si>
  <si>
    <t>SAU</t>
  </si>
  <si>
    <t>SEN</t>
  </si>
  <si>
    <t>SRB</t>
  </si>
  <si>
    <t>SYC</t>
  </si>
  <si>
    <t>SLE</t>
  </si>
  <si>
    <t>SGP</t>
  </si>
  <si>
    <t>Sint Maarten (Dutch part)</t>
  </si>
  <si>
    <t>SX</t>
  </si>
  <si>
    <t>SXM</t>
  </si>
  <si>
    <t>Slovakia</t>
  </si>
  <si>
    <t>SVK</t>
  </si>
  <si>
    <t>SVN</t>
  </si>
  <si>
    <t>SLB</t>
  </si>
  <si>
    <t>SOM</t>
  </si>
  <si>
    <t>ZAF</t>
  </si>
  <si>
    <t>South Georgia and the South Sandwich Islands</t>
  </si>
  <si>
    <t>SGS</t>
  </si>
  <si>
    <t>South Sudan</t>
  </si>
  <si>
    <t>SS</t>
  </si>
  <si>
    <t>SSD</t>
  </si>
  <si>
    <t>ESP</t>
  </si>
  <si>
    <t>LKA</t>
  </si>
  <si>
    <t>Sudan (the)</t>
  </si>
  <si>
    <t>SDN</t>
  </si>
  <si>
    <t>SUR</t>
  </si>
  <si>
    <t>SJM</t>
  </si>
  <si>
    <t>SWE</t>
  </si>
  <si>
    <t>CHE</t>
  </si>
  <si>
    <t>Syrian Arab Republic</t>
  </si>
  <si>
    <t>SYR</t>
  </si>
  <si>
    <t>Taiwan (Province of China)</t>
  </si>
  <si>
    <t>TWN</t>
  </si>
  <si>
    <t>TJK</t>
  </si>
  <si>
    <t>Tanzania, United Republic of</t>
  </si>
  <si>
    <t>TZA</t>
  </si>
  <si>
    <t>THA</t>
  </si>
  <si>
    <t>Timor-Leste</t>
  </si>
  <si>
    <t>TL</t>
  </si>
  <si>
    <t>TLS</t>
  </si>
  <si>
    <t>TGO</t>
  </si>
  <si>
    <t>TKL</t>
  </si>
  <si>
    <t>Tonga</t>
  </si>
  <si>
    <t>TON</t>
  </si>
  <si>
    <t>TTO</t>
  </si>
  <si>
    <t>TUN</t>
  </si>
  <si>
    <t>TUR</t>
  </si>
  <si>
    <t>TKM</t>
  </si>
  <si>
    <t>Turks and Caicos Islands (the)</t>
  </si>
  <si>
    <t>TCA</t>
  </si>
  <si>
    <t>Tuvalu</t>
  </si>
  <si>
    <t>TV</t>
  </si>
  <si>
    <t>TUV</t>
  </si>
  <si>
    <t>UGA</t>
  </si>
  <si>
    <t>UKR</t>
  </si>
  <si>
    <t>United Arab Emirates (the)</t>
  </si>
  <si>
    <t>ARE</t>
  </si>
  <si>
    <t>United Kingdom of Great Britain and Northern Ireland (the)</t>
  </si>
  <si>
    <t>GBR</t>
  </si>
  <si>
    <t>United States Minor Outlying Islands (the)</t>
  </si>
  <si>
    <t>UMI</t>
  </si>
  <si>
    <t>United States of America (the)</t>
  </si>
  <si>
    <t>USA</t>
  </si>
  <si>
    <t>URY</t>
  </si>
  <si>
    <t>UZB</t>
  </si>
  <si>
    <t>VUT</t>
  </si>
  <si>
    <t>Venezuela (Bolivarian Republic of)</t>
  </si>
  <si>
    <t>VEN</t>
  </si>
  <si>
    <t>Viet Nam</t>
  </si>
  <si>
    <t>VNM</t>
  </si>
  <si>
    <t>Virgin Islands (British)</t>
  </si>
  <si>
    <t>VGB</t>
  </si>
  <si>
    <t>Virgin Islands (U.S.)</t>
  </si>
  <si>
    <t>VIR</t>
  </si>
  <si>
    <t>Wallis and Futuna</t>
  </si>
  <si>
    <t>WF</t>
  </si>
  <si>
    <t>WLF</t>
  </si>
  <si>
    <t>Western Sahara</t>
  </si>
  <si>
    <t>EH</t>
  </si>
  <si>
    <t>ESH</t>
  </si>
  <si>
    <t>YEM</t>
  </si>
  <si>
    <t>ZMB</t>
  </si>
  <si>
    <t>ZWE</t>
  </si>
  <si>
    <t>  </t>
  </si>
  <si>
    <t>Copyright © 2023 IBAN.COM</t>
  </si>
  <si>
    <r>
      <t>Privacy</t>
    </r>
    <r>
      <rPr>
        <sz val="12"/>
        <color theme="1"/>
        <rFont val="Inherit"/>
      </rPr>
      <t> </t>
    </r>
    <r>
      <rPr>
        <sz val="11"/>
        <color theme="1"/>
        <rFont val="Calibri"/>
        <family val="2"/>
        <scheme val="minor"/>
      </rPr>
      <t>Terms</t>
    </r>
    <r>
      <rPr>
        <sz val="12"/>
        <color theme="1"/>
        <rFont val="Inherit"/>
      </rPr>
      <t> </t>
    </r>
    <r>
      <rPr>
        <sz val="11"/>
        <color theme="1"/>
        <rFont val="Calibri"/>
        <family val="2"/>
        <scheme val="minor"/>
      </rPr>
      <t>DPA</t>
    </r>
    <r>
      <rPr>
        <sz val="12"/>
        <color theme="1"/>
        <rFont val="Inherit"/>
      </rPr>
      <t> </t>
    </r>
    <r>
      <rPr>
        <sz val="11"/>
        <color theme="1"/>
        <rFont val="Calibri"/>
        <family val="2"/>
        <scheme val="minor"/>
      </rPr>
      <t>SLA</t>
    </r>
    <r>
      <rPr>
        <sz val="12"/>
        <color theme="1"/>
        <rFont val="Inherit"/>
      </rPr>
      <t> </t>
    </r>
    <r>
      <rPr>
        <sz val="11"/>
        <color theme="1"/>
        <rFont val="Calibri"/>
        <family val="2"/>
        <scheme val="minor"/>
      </rPr>
      <t>Security</t>
    </r>
    <r>
      <rPr>
        <sz val="12"/>
        <color theme="1"/>
        <rFont val="Inherit"/>
      </rPr>
      <t> </t>
    </r>
    <r>
      <rPr>
        <sz val="11"/>
        <color theme="1"/>
        <rFont val="Calibri"/>
        <family val="2"/>
        <scheme val="minor"/>
      </rPr>
      <t>Contact</t>
    </r>
    <r>
      <rPr>
        <sz val="12"/>
        <color theme="1"/>
        <rFont val="Inherit"/>
      </rPr>
      <t> </t>
    </r>
    <r>
      <rPr>
        <sz val="11"/>
        <color theme="1"/>
        <rFont val="Calibri"/>
        <family val="2"/>
        <scheme val="minor"/>
      </rPr>
      <t>Sitemap</t>
    </r>
  </si>
  <si>
    <t>Country</t>
  </si>
  <si>
    <t>Alpha-2 code</t>
  </si>
  <si>
    <t>Alpha-3 code</t>
  </si>
  <si>
    <t>Numeric</t>
  </si>
  <si>
    <t>AFG</t>
  </si>
  <si>
    <t>ALB</t>
  </si>
  <si>
    <t>DZA</t>
  </si>
  <si>
    <t>American Samoa</t>
  </si>
  <si>
    <t>ASM</t>
  </si>
  <si>
    <t>Andorra</t>
  </si>
  <si>
    <t>AD</t>
  </si>
  <si>
    <t>AND</t>
  </si>
  <si>
    <t>Angola</t>
  </si>
  <si>
    <t>AO</t>
  </si>
  <si>
    <t>AGO</t>
  </si>
  <si>
    <t>AIA</t>
  </si>
  <si>
    <t>Antarctica</t>
  </si>
  <si>
    <t>AQ</t>
  </si>
  <si>
    <t>ATA</t>
  </si>
  <si>
    <t>Antigua and Barbuda</t>
  </si>
  <si>
    <t>ATG</t>
  </si>
  <si>
    <t>ARG</t>
  </si>
  <si>
    <t>ARM</t>
  </si>
  <si>
    <t>ABW</t>
  </si>
  <si>
    <t>AUS</t>
  </si>
  <si>
    <t>AUT</t>
  </si>
  <si>
    <t>AZE</t>
  </si>
  <si>
    <t>Bahamas (the)</t>
  </si>
  <si>
    <t>BHS</t>
  </si>
  <si>
    <t>BHR</t>
  </si>
  <si>
    <t>BGD</t>
  </si>
  <si>
    <t>BRB</t>
  </si>
  <si>
    <t>BLR</t>
  </si>
  <si>
    <t>BEL</t>
  </si>
  <si>
    <t>BLZ</t>
  </si>
  <si>
    <t>Benin</t>
  </si>
  <si>
    <t>BEN</t>
  </si>
  <si>
    <t>BMU</t>
  </si>
  <si>
    <t>BTN</t>
  </si>
  <si>
    <t>Bolivia (Plurinational State of)</t>
  </si>
  <si>
    <t>BOL</t>
  </si>
  <si>
    <t>Bonaire, Sint Eustatius and Saba</t>
  </si>
  <si>
    <t>BQ</t>
  </si>
  <si>
    <t>BES</t>
  </si>
  <si>
    <t>BIH</t>
  </si>
  <si>
    <t>Botswana</t>
  </si>
  <si>
    <t>BW</t>
  </si>
  <si>
    <t>BWA</t>
  </si>
  <si>
    <t>BVT</t>
  </si>
  <si>
    <t>BRA</t>
  </si>
  <si>
    <t>British Indian Ocean Territory (the)</t>
  </si>
  <si>
    <t>IOT</t>
  </si>
  <si>
    <t>Brunei Darussalam</t>
  </si>
  <si>
    <t>BRN</t>
  </si>
  <si>
    <t>BGR</t>
  </si>
  <si>
    <t>BFA</t>
  </si>
  <si>
    <t>BDI</t>
  </si>
  <si>
    <t>Åland Islands</t>
  </si>
  <si>
    <t>AX</t>
  </si>
  <si>
    <t>ALA</t>
  </si>
  <si>
    <t>XKX</t>
  </si>
  <si>
    <t>XK</t>
  </si>
  <si>
    <t>NSP</t>
  </si>
  <si>
    <t>United Arab Emirates / الامارات العربية المتحدة</t>
  </si>
  <si>
    <t>Afghanistan / أفغانستان</t>
  </si>
  <si>
    <t>Antigua / انتيغوا وبربودا</t>
  </si>
  <si>
    <t>Anguilla / أنغيلا</t>
  </si>
  <si>
    <t>Albania / ألبانيا</t>
  </si>
  <si>
    <t>Armenia / أرمينيا</t>
  </si>
  <si>
    <t>Argentina / الأرجنتين</t>
  </si>
  <si>
    <t>Somoa / ساموا</t>
  </si>
  <si>
    <t>Austria / النمسا</t>
  </si>
  <si>
    <t>Australia / استراليا</t>
  </si>
  <si>
    <t>Aruba / أروبا</t>
  </si>
  <si>
    <t>Azerbaijan / أذربيجان</t>
  </si>
  <si>
    <t>Bosnia and Herzegovina / البوسنة والهرسك</t>
  </si>
  <si>
    <t>Barbados / بربادوس</t>
  </si>
  <si>
    <t>Bangladesh / بنغلاديش</t>
  </si>
  <si>
    <t>Belgium / بلجيكا</t>
  </si>
  <si>
    <t>Burkina Faso / بوركينا فاسو</t>
  </si>
  <si>
    <t>Bulgaria / بلغاريا</t>
  </si>
  <si>
    <t>Bahrain / البحرين</t>
  </si>
  <si>
    <t>Burundi / بوروندي</t>
  </si>
  <si>
    <t>Benin (Dahomey) / بنين</t>
  </si>
  <si>
    <t>Bermuda / برمودا</t>
  </si>
  <si>
    <t>Brunei / بروناي دار السلام</t>
  </si>
  <si>
    <t>Bolivia / بوليفيا</t>
  </si>
  <si>
    <t>Brazil / البرازيل</t>
  </si>
  <si>
    <t>Bahamas / جزر البهاما</t>
  </si>
  <si>
    <t>Bhutan / بوتان</t>
  </si>
  <si>
    <t>Bouvet Island / جزيرة بوفيت</t>
  </si>
  <si>
    <t>Belarus / روسيا البيضاء</t>
  </si>
  <si>
    <t>Belize / بليز</t>
  </si>
  <si>
    <t>Canada / كندا</t>
  </si>
  <si>
    <t>Cocos Islands / جزر كوكوس</t>
  </si>
  <si>
    <t>Democratic Republic of Congo / جمهورية الكونغو الديمقراطية</t>
  </si>
  <si>
    <t>Central African Republic / جمهورية أفريقيا الوسطى</t>
  </si>
  <si>
    <t>Republic of Congo / جمهورية الكونغو</t>
  </si>
  <si>
    <t>Switzerland / سويسرا</t>
  </si>
  <si>
    <t>Ivory Coast / ساحل العاج</t>
  </si>
  <si>
    <t>Cook Island / جزر كوك</t>
  </si>
  <si>
    <t>Chile / تشيلي</t>
  </si>
  <si>
    <t>Cameroon / الكاميرون</t>
  </si>
  <si>
    <t>China / الصين</t>
  </si>
  <si>
    <t>Colombia / كولومبيا</t>
  </si>
  <si>
    <t>Costa Rica / كوستا ريكا</t>
  </si>
  <si>
    <t>Cuba / كوبا</t>
  </si>
  <si>
    <t>Cape Verde / الرأس الأخضر</t>
  </si>
  <si>
    <t>Curaçao / كوراساو</t>
  </si>
  <si>
    <t>Cyprus / قبرص</t>
  </si>
  <si>
    <t>Czech Republic / جمهورية التشيك</t>
  </si>
  <si>
    <t>Germany / ألمانيا</t>
  </si>
  <si>
    <t>Djibouti / جيبوتي</t>
  </si>
  <si>
    <t>Denmark / الدنمارك</t>
  </si>
  <si>
    <t>Dominica / دومينيكا</t>
  </si>
  <si>
    <t>Dominican Republic / جمهورية الدومينيكان</t>
  </si>
  <si>
    <t>Algeria / الجزائر</t>
  </si>
  <si>
    <t>Ecuador / الاكوادور</t>
  </si>
  <si>
    <t>Estonia / إستونيا</t>
  </si>
  <si>
    <t>Egypt / مصر</t>
  </si>
  <si>
    <t>Eritrea / إريتريا</t>
  </si>
  <si>
    <t>Spain / إسبانيا</t>
  </si>
  <si>
    <t>Ethiopia / إثيوبيا</t>
  </si>
  <si>
    <t>Finland / فنلندا</t>
  </si>
  <si>
    <t>Fiji / فيجي</t>
  </si>
  <si>
    <t>France / فرنسا</t>
  </si>
  <si>
    <t>Gabon / غابون</t>
  </si>
  <si>
    <t>United Kingdom / المملكة المتحدة</t>
  </si>
  <si>
    <t>Georgia / جورجيا</t>
  </si>
  <si>
    <t>Guiana Frence / غيانا الفرنسية</t>
  </si>
  <si>
    <t>Ghana / غانا</t>
  </si>
  <si>
    <t>Greenland / غرينلاند</t>
  </si>
  <si>
    <t>Gambia / غامبيا</t>
  </si>
  <si>
    <t>Guinea / غينيا</t>
  </si>
  <si>
    <t>Guadeloupe / جواديلوب</t>
  </si>
  <si>
    <t>Equat Guinea / غينيا الاستوائية</t>
  </si>
  <si>
    <t>Greece / اليونان</t>
  </si>
  <si>
    <t xml:space="preserve">S.Georgia and S.Sandwich Islands / جورجيا الجنوبية و جزر ساندويتش الجنوبية </t>
  </si>
  <si>
    <t>Guatemala / غواتيمالا</t>
  </si>
  <si>
    <t>Guam / غوام</t>
  </si>
  <si>
    <t>Guyana / غويانا</t>
  </si>
  <si>
    <t>Hong Kong / هونغ كونغ</t>
  </si>
  <si>
    <t>Honduras / هندوراس</t>
  </si>
  <si>
    <t>Croatia / كرواتيا</t>
  </si>
  <si>
    <t>Haiti / هايتي</t>
  </si>
  <si>
    <t>Hungary / هنغاريا</t>
  </si>
  <si>
    <t>Indonesia / اندونيسيا</t>
  </si>
  <si>
    <t>Ireland / ايرلندا</t>
  </si>
  <si>
    <t>Israel / إسرائيل</t>
  </si>
  <si>
    <t>India / الهند</t>
  </si>
  <si>
    <t>British Indian Ocean Territory / اقاليم المحيط الهندي</t>
  </si>
  <si>
    <t>Iraq / العراق</t>
  </si>
  <si>
    <t xml:space="preserve">Iran / جمهورية إيران الإسلامية </t>
  </si>
  <si>
    <t>Iceland / ايسلندا</t>
  </si>
  <si>
    <t>Italy / إيطاليا</t>
  </si>
  <si>
    <t>Jamaica / جامايكا</t>
  </si>
  <si>
    <t>Jordan / الأردن</t>
  </si>
  <si>
    <t>Japan / اليابان</t>
  </si>
  <si>
    <t>Kenya / كينيا</t>
  </si>
  <si>
    <t>Kyrgyzstan / قيرغيزستان</t>
  </si>
  <si>
    <t>Cambodia / كمبوديا</t>
  </si>
  <si>
    <t>Kiribati / كيريباتي</t>
  </si>
  <si>
    <t>Comoro Islands / جزر القمر</t>
  </si>
  <si>
    <t>Saint Kitts and Nevis / سانت كيتس ونيفيس</t>
  </si>
  <si>
    <t>Republic of Korea / جمهورية كوريا الجنوبية</t>
  </si>
  <si>
    <t>Republic of Kosovo / جمهورية كوسوفو</t>
  </si>
  <si>
    <t>Kuwait / الكويت</t>
  </si>
  <si>
    <t>Cayman Islands / جزر كايمان</t>
  </si>
  <si>
    <t>Kazakhstan / كازاخستان</t>
  </si>
  <si>
    <t>Lao People's Dem Republic / جمهورية لاوس الديمقراطية الشعبية</t>
  </si>
  <si>
    <t>Lebanon / لبنان</t>
  </si>
  <si>
    <t>Liechtenstein / ليختنشتاين</t>
  </si>
  <si>
    <t>Sri Lanka / سريلانكا</t>
  </si>
  <si>
    <t>Liberia / ليبيريا</t>
  </si>
  <si>
    <t>Lesotho / ليسوتو</t>
  </si>
  <si>
    <t>Lithuania / ليتوانيا</t>
  </si>
  <si>
    <t>Luxembourg / لوكسمبورغ</t>
  </si>
  <si>
    <t>Latvia / لاتفيا</t>
  </si>
  <si>
    <t>Libya / ليبيا</t>
  </si>
  <si>
    <t>Morocco / المغرب</t>
  </si>
  <si>
    <t>Monaco / موناكو</t>
  </si>
  <si>
    <t>Republic of Moldova / جمهورية مولدوفا</t>
  </si>
  <si>
    <t>Montenegro / الجبل الأسود</t>
  </si>
  <si>
    <t>Madagascar / مدغشقر</t>
  </si>
  <si>
    <t>Marshall Islands / جزر مارشال</t>
  </si>
  <si>
    <t>Macedonia / مقدونيا</t>
  </si>
  <si>
    <t>Mali / مالي</t>
  </si>
  <si>
    <t>Myanmar / ميانمار</t>
  </si>
  <si>
    <t>Mongolia / منغوليا</t>
  </si>
  <si>
    <t>Macau / ماكاو</t>
  </si>
  <si>
    <t>Martinique / المارتينيك</t>
  </si>
  <si>
    <t>Mauritania / موريتانيا</t>
  </si>
  <si>
    <t>Monserrat / مونتسيرات</t>
  </si>
  <si>
    <t>Malta / مالطا</t>
  </si>
  <si>
    <t>Mauritius / موريشيوس</t>
  </si>
  <si>
    <t>Maldive Islands / جزر المالديف</t>
  </si>
  <si>
    <t>Malawi / مالاوي</t>
  </si>
  <si>
    <t>Mexico / المكسيك</t>
  </si>
  <si>
    <t>Malaysia / ماليزيا</t>
  </si>
  <si>
    <t>Mozambique / موزامبيق</t>
  </si>
  <si>
    <t>Namibia / ناميبيا</t>
  </si>
  <si>
    <t>New Caledonia / كاليدونيا الجديدة</t>
  </si>
  <si>
    <t>Niger / النيجر</t>
  </si>
  <si>
    <t>Nigeria / نيجيريا</t>
  </si>
  <si>
    <t>Nicaragua / نيكاراجوا</t>
  </si>
  <si>
    <t>Netherlands / هولندا</t>
  </si>
  <si>
    <t>Norway / النرويج</t>
  </si>
  <si>
    <t>Nepal / نيبال</t>
  </si>
  <si>
    <t>Nauru / ناورو</t>
  </si>
  <si>
    <t>Niue / نيوي</t>
  </si>
  <si>
    <t>New Zealand / نيوزيلندا</t>
  </si>
  <si>
    <t>Sultanate Oman / سلطنة عمان</t>
  </si>
  <si>
    <t>Panama / بنما</t>
  </si>
  <si>
    <t>Peru / بيرو</t>
  </si>
  <si>
    <t>Fr Polynesia / بولينيزيا الفرنسية</t>
  </si>
  <si>
    <t>Papua New Guinea / بابوا غينيا الجديدة</t>
  </si>
  <si>
    <t>Philippines / الفلبين</t>
  </si>
  <si>
    <t>Pakistan / باكستان</t>
  </si>
  <si>
    <t>Poland / بولندا</t>
  </si>
  <si>
    <t>Saint Pierre and Miquelon / سان بيار وميكلون</t>
  </si>
  <si>
    <t>Pitcairn  / بيتكيرن</t>
  </si>
  <si>
    <t>Puerto Rico / بويرتو ريكو</t>
  </si>
  <si>
    <t>Palestine / فلسطين</t>
  </si>
  <si>
    <t>Portugal / البرتغال</t>
  </si>
  <si>
    <t>Paraguay / باراغواي</t>
  </si>
  <si>
    <t>Qatar / قطر</t>
  </si>
  <si>
    <t>Reunion / ريونيون</t>
  </si>
  <si>
    <t>Romania / رومانيا</t>
  </si>
  <si>
    <t xml:space="preserve">Serbia / صربيا </t>
  </si>
  <si>
    <t>Russian Federation / الاتحاد الروسي</t>
  </si>
  <si>
    <t>Rwanda / رواندا</t>
  </si>
  <si>
    <t>Saudi Arabia / المملكة العربية السعودية</t>
  </si>
  <si>
    <t>Solomon Islands / جزر سليمان</t>
  </si>
  <si>
    <t>Seychelles / سيشيل</t>
  </si>
  <si>
    <t>Sudan / السودان</t>
  </si>
  <si>
    <t>Sweden / السويد</t>
  </si>
  <si>
    <t>Singapore / سنغافورة</t>
  </si>
  <si>
    <t>Saint Helena / سانت هيلينا</t>
  </si>
  <si>
    <t>Slovenia / سلوفينيا</t>
  </si>
  <si>
    <t>Svalbard and Jan Mayen / سفالبارد ويان ماين</t>
  </si>
  <si>
    <t>Slovakia  / سلوفاكيا</t>
  </si>
  <si>
    <t>Sierra Leone / سيراليون</t>
  </si>
  <si>
    <t>San Marino / سان مارينو</t>
  </si>
  <si>
    <t>Senegal / السنغال</t>
  </si>
  <si>
    <t>Somalia / الصومال</t>
  </si>
  <si>
    <t>Suriname / سورينام</t>
  </si>
  <si>
    <t>Sao Tome and Principe / ساو تومي وبرينسيب</t>
  </si>
  <si>
    <t>El Salvador / السلفادور</t>
  </si>
  <si>
    <t>Syria / الجمهورية العربية السورية</t>
  </si>
  <si>
    <t>French Polynesia / تاهيتي</t>
  </si>
  <si>
    <t>Turks and Caicos / جزر توركس وكايكوس</t>
  </si>
  <si>
    <t>Chad / تشاد</t>
  </si>
  <si>
    <t>French Southern Territories / الأقاليم الجنوبية الفرنسية</t>
  </si>
  <si>
    <t>Togo / توغو</t>
  </si>
  <si>
    <t>Thailand / تايلاند</t>
  </si>
  <si>
    <t>Tajikistan / طاجيكستان</t>
  </si>
  <si>
    <t>Tokelau / توكيلاو</t>
  </si>
  <si>
    <t>Turkmenistan / تركمانستان</t>
  </si>
  <si>
    <t>Tunisia / تونس</t>
  </si>
  <si>
    <t>Tonga  / تونغا</t>
  </si>
  <si>
    <t>Turkey / تركيا</t>
  </si>
  <si>
    <t>Trinidad and Tobago / ترينيداد وتوباجو</t>
  </si>
  <si>
    <t>Taiwan / مقاطعة تايوان الصينية</t>
  </si>
  <si>
    <t>Tanzania / جمهورية تنزانيا الاتحادية</t>
  </si>
  <si>
    <t>Ukraine / أوكرانيا</t>
  </si>
  <si>
    <t>Uganda / أوغندا</t>
  </si>
  <si>
    <t>US Minor Outlying Islands / جزر الولايات المتحدة الصغيرة النائية</t>
  </si>
  <si>
    <t>United States Of America / الولايات المتّحدة الأمريكيّة</t>
  </si>
  <si>
    <t>Uruguay / أوروغواي</t>
  </si>
  <si>
    <t>Uzbekistan / أوزبكستان</t>
  </si>
  <si>
    <t>Holy See / الكرسي الرسولي (مدينة الفاتيكان)</t>
  </si>
  <si>
    <t>Venezuela / فنزويلا</t>
  </si>
  <si>
    <t>Virgin Is (Uk) / جزر العذراء البريطانية</t>
  </si>
  <si>
    <t>Virgin Is (Usa) / عذراء جزيرة الامريكية</t>
  </si>
  <si>
    <t>Vietnam / فيتنام</t>
  </si>
  <si>
    <t>Vanuatu / فانواتو</t>
  </si>
  <si>
    <t>Western Samoa / ساموا الأمريكية</t>
  </si>
  <si>
    <t>Yemen / الجمهوريه اليمنيه</t>
  </si>
  <si>
    <t>Mayotte / جزيرة مايوت</t>
  </si>
  <si>
    <t>South Africa / جنوب أفريقيا</t>
  </si>
  <si>
    <t>Zambia / زامبيا</t>
  </si>
  <si>
    <t>Zimbabwe / زيمبابوي</t>
  </si>
  <si>
    <t>Not Specified for Confidentiality / بلدان والأقاليم غير المحددة لأسباب تجارية أو عسكرية</t>
  </si>
  <si>
    <t>Code</t>
  </si>
  <si>
    <t>Country Name</t>
  </si>
  <si>
    <t>Scroll Down</t>
  </si>
  <si>
    <t>Forestry and logging /  - A2</t>
  </si>
  <si>
    <t>Fishing and aquaculture /  - A3</t>
  </si>
  <si>
    <t>Extraction of crude oil &amp; natural gas /  - B1</t>
  </si>
  <si>
    <t>Mining &amp; quarrying, other than oil &amp; gas /  باء التعدين واستغلال المحاجر - B2</t>
  </si>
  <si>
    <t xml:space="preserve">Manufacturing  /  جيم الصناعة التحويلية - C </t>
  </si>
  <si>
    <t xml:space="preserve">Electricity, gas, steam  /  دال إمدادات الكهرباء والغاز والبخار وتكييف الهواء - D </t>
  </si>
  <si>
    <t xml:space="preserve">Water supply; sewerage, waste  /  هاء إمدادات المياه؛ وأنشطة المجاري، وإدارة الفضلات والمعالجة - E </t>
  </si>
  <si>
    <t xml:space="preserve">Wholesale and retail trade;  /  زاي تجارة الجملة والتجزئة؛ إصلاح المركبات ذات المحركات والدراجات النارية - G </t>
  </si>
  <si>
    <t xml:space="preserve">Transportation and storage  /  حاء النقل والتخزين - H </t>
  </si>
  <si>
    <t>Accommodation &amp; food service activities  /  طاء أنشطة الإقامة و الخدمات الغذائية - I</t>
  </si>
  <si>
    <t>Information and communication  /  ياء المعلومات والاتصالات - J</t>
  </si>
  <si>
    <t>Real estate activities  /  لام الأنشطة العقارية - L</t>
  </si>
  <si>
    <t xml:space="preserve">Pro, scientific &amp; technical activities  /  ميم الأنشطة المهنية والعلمية والتقنية - M </t>
  </si>
  <si>
    <t xml:space="preserve">Public administration  /  سين الإدارة العامة والدفاع؛ والضمان الاجتماعي الإجباري - O </t>
  </si>
  <si>
    <t xml:space="preserve">Education  /  عين التعليم - P </t>
  </si>
  <si>
    <t xml:space="preserve">Arts, entertainment and recreation  /  صاد الفنون والترفيه والترويح - R </t>
  </si>
  <si>
    <t xml:space="preserve">Other service activities  /  قاف أنشطة الخدمات الأخرى - S </t>
  </si>
  <si>
    <t xml:space="preserve">Activities of households  /  راء أنشطة الأُسَر المعيشية كصاحب عمل؛ أنشطة الأُسَر المعيشية لإنتاج سلع وخدمات غير مميَّزة لاستعمالها الخاص - T </t>
  </si>
  <si>
    <t xml:space="preserve">Activities of extraterritorial organizations  /  شين أنشطة المنظمات والهيئات الخارجة عن نطاق الولاية الإقليمية - U </t>
  </si>
  <si>
    <t>ISIC 4</t>
  </si>
  <si>
    <t>FINANCIAL LIABILITIES TO, AND CLAIMS/ASSETS ON (Reverse investment) NONRESIDENT DIRECT INVESTORS</t>
  </si>
  <si>
    <t>FINANCIAL CLAIMS/ASSETS ON, AND LIABILITIES TO (Reverse investment) DIRECT INVESTMENT ENTERPRISES ABROAD</t>
  </si>
  <si>
    <t xml:space="preserve">*) </t>
  </si>
  <si>
    <r>
      <t xml:space="preserve">Closing position </t>
    </r>
    <r>
      <rPr>
        <b/>
        <i/>
        <sz val="10"/>
        <color rgb="FF0000FF"/>
        <rFont val="Calibri"/>
        <family val="2"/>
        <scheme val="minor"/>
      </rPr>
      <t>equals</t>
    </r>
    <r>
      <rPr>
        <sz val="10"/>
        <rFont val="Calibri"/>
        <family val="2"/>
        <scheme val="minor"/>
      </rPr>
      <t xml:space="preserve"> opening position </t>
    </r>
    <r>
      <rPr>
        <b/>
        <i/>
        <sz val="10"/>
        <color rgb="FF0000FF"/>
        <rFont val="Calibri"/>
        <family val="2"/>
        <scheme val="minor"/>
      </rPr>
      <t>plus</t>
    </r>
    <r>
      <rPr>
        <sz val="10"/>
        <rFont val="Calibri"/>
        <family val="2"/>
        <scheme val="minor"/>
      </rPr>
      <t xml:space="preserve"> increases (transactions relating to the acquisition of assets or liabilities)</t>
    </r>
    <r>
      <rPr>
        <b/>
        <i/>
        <sz val="10"/>
        <rFont val="Calibri"/>
        <family val="2"/>
        <scheme val="minor"/>
      </rPr>
      <t xml:space="preserve"> </t>
    </r>
    <r>
      <rPr>
        <b/>
        <i/>
        <sz val="10"/>
        <color rgb="FFFF0000"/>
        <rFont val="Calibri"/>
        <family val="2"/>
        <scheme val="minor"/>
      </rPr>
      <t>minus</t>
    </r>
    <r>
      <rPr>
        <sz val="10"/>
        <rFont val="Calibri"/>
        <family val="2"/>
        <scheme val="minor"/>
      </rPr>
      <t xml:space="preserve"> decreases (transactions relating to the disposal of assets or liabilities) </t>
    </r>
  </si>
  <si>
    <t>Income receivable by your company from its ownership of claims on nonresidents. Common forms of income are dividends, distributions of profit, and interest.</t>
  </si>
  <si>
    <t>*)</t>
  </si>
  <si>
    <t>Income payable by your company as a result of its liabilities to nonresidents. Common forms of income are dividends, distributions of profit, and interest.</t>
  </si>
  <si>
    <t>A1</t>
  </si>
  <si>
    <t>A2</t>
  </si>
  <si>
    <t>A3</t>
  </si>
  <si>
    <t>A4</t>
  </si>
  <si>
    <t>A5</t>
  </si>
  <si>
    <t>A7</t>
  </si>
  <si>
    <t>A8</t>
  </si>
  <si>
    <t>L1</t>
  </si>
  <si>
    <t>L2</t>
  </si>
  <si>
    <t>L3</t>
  </si>
  <si>
    <t>L4</t>
  </si>
  <si>
    <t>L5</t>
  </si>
  <si>
    <t>L7</t>
  </si>
  <si>
    <t>L8</t>
  </si>
  <si>
    <r>
      <rPr>
        <b/>
        <sz val="12"/>
        <color rgb="FF0000FF"/>
        <rFont val="Calibri"/>
        <family val="2"/>
        <scheme val="minor"/>
      </rPr>
      <t xml:space="preserve">Section E.1: </t>
    </r>
    <r>
      <rPr>
        <b/>
        <sz val="12"/>
        <color theme="1"/>
        <rFont val="Calibri"/>
        <family val="2"/>
        <scheme val="minor"/>
      </rPr>
      <t>FINANCIAL LIABILITIES TO, AND CLAIMS/ASSETS ON (</t>
    </r>
    <r>
      <rPr>
        <b/>
        <sz val="12"/>
        <color rgb="FF0000FF"/>
        <rFont val="Calibri"/>
        <family val="2"/>
        <scheme val="minor"/>
      </rPr>
      <t>Reverse investment</t>
    </r>
    <r>
      <rPr>
        <b/>
        <sz val="12"/>
        <color theme="1"/>
        <rFont val="Calibri"/>
        <family val="2"/>
        <scheme val="minor"/>
      </rPr>
      <t>) NONRESIDENT DIRECT INVESTORS</t>
    </r>
  </si>
  <si>
    <r>
      <rPr>
        <b/>
        <sz val="12"/>
        <color rgb="FF0000FF"/>
        <rFont val="Calibri"/>
        <family val="2"/>
        <scheme val="minor"/>
      </rPr>
      <t xml:space="preserve">Section E.2: </t>
    </r>
    <r>
      <rPr>
        <b/>
        <sz val="12"/>
        <color theme="1"/>
        <rFont val="Calibri"/>
        <family val="2"/>
        <scheme val="minor"/>
      </rPr>
      <t>FINANCIAL CLAIMS/ASSETS ON, AND LIABILITIES TO (</t>
    </r>
    <r>
      <rPr>
        <b/>
        <sz val="12"/>
        <color rgb="FF0000FF"/>
        <rFont val="Calibri"/>
        <family val="2"/>
        <scheme val="minor"/>
      </rPr>
      <t>Reverse investment</t>
    </r>
    <r>
      <rPr>
        <b/>
        <sz val="12"/>
        <color theme="1"/>
        <rFont val="Calibri"/>
        <family val="2"/>
        <scheme val="minor"/>
      </rPr>
      <t>) DIRECT INVESTMENT ENTERPRISES ABROAD</t>
    </r>
  </si>
  <si>
    <r>
      <rPr>
        <b/>
        <sz val="12"/>
        <color rgb="FF0000FF"/>
        <rFont val="Calibri"/>
        <family val="2"/>
        <scheme val="minor"/>
      </rPr>
      <t xml:space="preserve">Section E.3: </t>
    </r>
    <r>
      <rPr>
        <b/>
        <sz val="12"/>
        <color theme="1"/>
        <rFont val="Calibri"/>
        <family val="2"/>
        <scheme val="minor"/>
      </rPr>
      <t>FINANCIAL CLAIMS/ASSETS ON AND LIABILITIES TO FELLOW ENTERPRISES ABROAD</t>
    </r>
  </si>
  <si>
    <r>
      <rPr>
        <b/>
        <sz val="12"/>
        <color rgb="FF0000FF"/>
        <rFont val="Calibri"/>
        <family val="2"/>
        <scheme val="minor"/>
      </rPr>
      <t xml:space="preserve">Section E.4: </t>
    </r>
    <r>
      <rPr>
        <b/>
        <sz val="12"/>
        <color theme="1"/>
        <rFont val="Calibri"/>
        <family val="2"/>
        <scheme val="minor"/>
      </rPr>
      <t>FINANCIAL CLAIMS/ASSETS ON AND LIABILITIES TO OTHER /UNRELATED/ NONRESIDENTS</t>
    </r>
  </si>
  <si>
    <t>Bahrain-IMTS Classification of Countries</t>
  </si>
  <si>
    <t>Crop and animal production / ألف الزراعة والحراجة وصيد الأسماك - A1</t>
  </si>
  <si>
    <t>Financial intermediation activities  /  الوساطة المالية - K1</t>
  </si>
  <si>
    <t>Financial service activities, other /  - K2</t>
  </si>
  <si>
    <t>Insurance activities and pension funding /  الأنشطة المالية وأنشطة التأمين، باستثناء الوساطة المالية - K3</t>
  </si>
  <si>
    <t>Auxiliary finance and insurance activities  /  - K4</t>
  </si>
  <si>
    <t>Rental and leasing activities /  - N1</t>
  </si>
  <si>
    <t>Travel and related activities /  أنشطة السياحة والأنشطة ذات الصلة - N2</t>
  </si>
  <si>
    <t>Other admin and support services  /  أنشطة الخدمات الإدارية وخدمات الدعم - N3</t>
  </si>
  <si>
    <t xml:space="preserve">Construction  /  واو التشييد - F </t>
  </si>
  <si>
    <t xml:space="preserve">Human health &amp; social work activities  /  فاء أنشطة الصحة البشرية والخدمة الاجتماعية - Q </t>
  </si>
  <si>
    <t>B1</t>
  </si>
  <si>
    <t>B2</t>
  </si>
  <si>
    <t xml:space="preserve">C </t>
  </si>
  <si>
    <t xml:space="preserve">D </t>
  </si>
  <si>
    <t xml:space="preserve">E </t>
  </si>
  <si>
    <t xml:space="preserve">F </t>
  </si>
  <si>
    <t xml:space="preserve">G </t>
  </si>
  <si>
    <t xml:space="preserve">H </t>
  </si>
  <si>
    <t xml:space="preserve"> I</t>
  </si>
  <si>
    <t xml:space="preserve"> J</t>
  </si>
  <si>
    <t>K1</t>
  </si>
  <si>
    <t>K2</t>
  </si>
  <si>
    <t>K3</t>
  </si>
  <si>
    <t>K4</t>
  </si>
  <si>
    <t xml:space="preserve"> L</t>
  </si>
  <si>
    <t xml:space="preserve">M </t>
  </si>
  <si>
    <t>N1</t>
  </si>
  <si>
    <t>N2</t>
  </si>
  <si>
    <t>N3</t>
  </si>
  <si>
    <t xml:space="preserve">O </t>
  </si>
  <si>
    <t xml:space="preserve">P </t>
  </si>
  <si>
    <t xml:space="preserve">Q </t>
  </si>
  <si>
    <t xml:space="preserve">R </t>
  </si>
  <si>
    <t xml:space="preserve">S </t>
  </si>
  <si>
    <t xml:space="preserve">T </t>
  </si>
  <si>
    <t xml:space="preserve">U </t>
  </si>
  <si>
    <t xml:space="preserve">Crop and animal production / ألف الزراعة والحراجة وصيد الأسماك </t>
  </si>
  <si>
    <t xml:space="preserve">Forestry and logging / </t>
  </si>
  <si>
    <t xml:space="preserve">Fishing and aquaculture / </t>
  </si>
  <si>
    <t xml:space="preserve">Extraction of crude oil &amp; natural gas /  </t>
  </si>
  <si>
    <t xml:space="preserve">Transportation and storage  /  حاء النقل والتخزين </t>
  </si>
  <si>
    <t xml:space="preserve">Accommodation &amp; food service activities  /  طاء أنشطة الإقامة و الخدمات الغذائية </t>
  </si>
  <si>
    <t>Information and communication  /  ياء المعلومات والاتصالات</t>
  </si>
  <si>
    <t>Financial intermediation activities  /  الوساطة المالية</t>
  </si>
  <si>
    <t xml:space="preserve">Financial service activities, other / </t>
  </si>
  <si>
    <t>Insurance activities and pension funding /  الأنشطة المالية وأنشطة التأمين، باستثناء الوساطة المالية</t>
  </si>
  <si>
    <t xml:space="preserve">Auxiliary finance and insurance activities  / </t>
  </si>
  <si>
    <t>Real estate activities  /  لام الأنشطة العقارية</t>
  </si>
  <si>
    <t>Pro, scientific &amp; technical activities  /  ميم الأنشطة المهنية والعلمية والتقنية</t>
  </si>
  <si>
    <t xml:space="preserve">Rental and leasing activities / </t>
  </si>
  <si>
    <t>Travel and related activities /  أنشطة السياحة والأنشطة ذات الصلة</t>
  </si>
  <si>
    <t>Other admin and support services  /  أنشطة الخدمات الإدارية وخدمات الدعم</t>
  </si>
  <si>
    <t>Public administration  /  سين الإدارة العامة والدفاع؛ والضمان الاجتماعي الإجباري</t>
  </si>
  <si>
    <t>Education  /  عين التعليم</t>
  </si>
  <si>
    <t>Human health &amp; social work activities  /  فاء أنشطة الصحة البشرية والخدمة الاجتماعية</t>
  </si>
  <si>
    <t>Arts, entertainment and recreation  /  صاد الفنون والترفيه والترويح</t>
  </si>
  <si>
    <t>Other service activities  /  قاف أنشطة الخدمات الأخرى</t>
  </si>
  <si>
    <t>Activities of households  /  راء أنشطة الأُسَر المعيشية كصاحب عمل؛ أنشطة الأُسَر المعيشية لإنتاج سلع وخدمات غير مميَّزة لاستعمالها الخاص</t>
  </si>
  <si>
    <t>Activities of extraterritorial organizations  /  شين أنشطة المنظمات والهيئات الخارجة عن نطاق الولاية الإقليمية</t>
  </si>
  <si>
    <t>Wholesale and retail trade;  /  زاي تجارة الجملة والتجزئة؛ إصلاح المركبات ذات المحركات والدراجات النارية</t>
  </si>
  <si>
    <t>Construction  /  واو التشييد</t>
  </si>
  <si>
    <t>Water supply; sewerage, waste  /  هاء إمدادات المياه؛ وأنشطة المجاري، وإدارة الفضلات والمعالجة</t>
  </si>
  <si>
    <t>Electricity, gas, steam  /  دال إمدادات الكهرباء والغاز والبخار وتكييف الهواء</t>
  </si>
  <si>
    <t>Manufacturing  /  جيم الصناعة التحويلية</t>
  </si>
  <si>
    <t>Mining &amp; quarrying, other than oil &amp; gas /  باء التعدين واستغلال المحاجر</t>
  </si>
  <si>
    <t>X</t>
  </si>
  <si>
    <t>Equity and investment fund shares</t>
  </si>
  <si>
    <t>Deposits</t>
  </si>
  <si>
    <t>Financial derivatives (other than reserves) and employee stock options</t>
  </si>
  <si>
    <t>Trade credit and advances</t>
  </si>
  <si>
    <t>Other accounts receivable/payable</t>
  </si>
  <si>
    <t>Long-term debt securities</t>
  </si>
  <si>
    <t>Short-term debt securities</t>
  </si>
  <si>
    <t>Long-term loans</t>
  </si>
  <si>
    <t>Short-term loans</t>
  </si>
  <si>
    <t>2. Indirect foreign direct investor</t>
  </si>
  <si>
    <t>3. Immediate Subsidiary Abroad</t>
  </si>
  <si>
    <t>4. Indirect Subsidiary Abroad</t>
  </si>
  <si>
    <t>5. Immediate Associate Abroad</t>
  </si>
  <si>
    <t>6. Indirect Associate Abroad</t>
  </si>
  <si>
    <t>7. Fellow Enterprise Abroad</t>
  </si>
  <si>
    <t>8. Unrelated nonresident entity/individual abroad</t>
  </si>
  <si>
    <t>2. Immediate foreign parent/head office</t>
  </si>
  <si>
    <t>1. Ultimate parent company</t>
  </si>
  <si>
    <t>Foreign Direct Investment Relationship</t>
  </si>
  <si>
    <t>Scroll down,1. Immediate foreign parent/head office,2. Indirect foreign direct investor</t>
  </si>
  <si>
    <t>Scroll down,7. Fellow Enterprise Abroad</t>
  </si>
  <si>
    <t xml:space="preserve">Scroll down,8. Unrelated entity abroad / nonresident individual </t>
  </si>
  <si>
    <t>Scroll down,3. Immediate Subsidiary Abroad,4. Indirect Subsidiary Abroad,5. Immediate Associate Abroad,6. Indirect Associate Abroad</t>
  </si>
  <si>
    <t>1. immediate/first non-SPE host/investing company aboroad</t>
  </si>
  <si>
    <t>The primary destination/origin of the investment.</t>
  </si>
  <si>
    <t>1.   A Special Purpose Entity (SPE)</t>
  </si>
  <si>
    <t>2. A non-SPE host/investing company</t>
  </si>
  <si>
    <t>A type of host/investing holding company, financing subsidiary, conduits, shell company, or brass-plate company specifically set up for passing investments through its country of residence rather than being the primary destination of such investment.</t>
  </si>
  <si>
    <t>Financial Instruments</t>
  </si>
  <si>
    <t>3. The type of enterprise  - SPE or Non-SPE - is unknown</t>
  </si>
  <si>
    <t>Select one,1.  A Special Purpose Entity (SPE),2. A non-SPE host/investing company,3. The type of enterprise  - SPE or Non-SPE - is unknown</t>
  </si>
  <si>
    <t>Select one</t>
  </si>
  <si>
    <t>1. Equity and investment fund shares</t>
  </si>
  <si>
    <t>نوع المؤسسة</t>
  </si>
  <si>
    <t>Scroll Down,Equity and investment fund shares,Long-term debt securities,Short-term debt securities,Long-term loans,Short-term loans,Deposits,Financial derivatives (other than reserves) and employee stock options,Trade credit and advances,Other accounts receivable/payable</t>
  </si>
  <si>
    <t>Scroll Down,Equity and investment fund shares,Long-term debt securities,Short-term debt securities,Long-term loans,Short-term loans,Deposits,Financial derivatives,Trade credit and advances,Other accounts receivable/payable</t>
  </si>
  <si>
    <t>Type of Enter-prise abroad</t>
  </si>
  <si>
    <t>FDI Relation-ship*)</t>
  </si>
  <si>
    <t>PART E.1</t>
  </si>
  <si>
    <t>PART E.2</t>
  </si>
  <si>
    <t>Percentage of Ownership Shares</t>
  </si>
  <si>
    <t>النسبة المئوية لملكية الأسهم في رأس المال</t>
  </si>
  <si>
    <t>Country of Residence of UCP</t>
  </si>
  <si>
    <t>بلد الأقامة للشركة الأم المسيطرة</t>
  </si>
  <si>
    <t>اكتب العملة المستخدمة في البيانات المالية</t>
  </si>
  <si>
    <t>Type exchange rate for your currency</t>
  </si>
  <si>
    <t>اكتب سعر الصرف لعملتك</t>
  </si>
  <si>
    <t>Quarterly Survey of Financial Claims on and Liabilities to Nonresidents</t>
  </si>
  <si>
    <t>مسح ربع سنوي للمطالبات المالية والالتزامات تجاه غير المقيمين</t>
  </si>
  <si>
    <t>LEGAL NAME of Foreign Entity. Unhide or add rows, if needed.</t>
  </si>
  <si>
    <t>1. Foreign parent/head office</t>
  </si>
  <si>
    <t>2. Subsidiary company abroad</t>
  </si>
  <si>
    <t>3. Associate company abroad</t>
  </si>
  <si>
    <t>4. Fellow Enterprise Abroad</t>
  </si>
  <si>
    <t>5. Unrelated nonresident entity or group of related entities</t>
  </si>
  <si>
    <r>
      <t>1. A Special Purpose Entity (SPE)</t>
    </r>
    <r>
      <rPr>
        <b/>
        <sz val="10"/>
        <color rgb="FFFF0000"/>
        <rFont val="Gotham Book"/>
      </rPr>
      <t xml:space="preserve"> *)</t>
    </r>
  </si>
  <si>
    <r>
      <rPr>
        <b/>
        <sz val="10"/>
        <color rgb="FFFF0000"/>
        <rFont val="Gotham Book"/>
      </rPr>
      <t xml:space="preserve">*) </t>
    </r>
    <r>
      <rPr>
        <sz val="10"/>
        <color theme="1"/>
        <rFont val="Gotham Book"/>
      </rPr>
      <t>A type of host/investing holding company, financing subsidiary, conduits, shell company, or brass-plate company specifically set up for passing investments through its country of residence rather than being the primary destination of such investment.</t>
    </r>
  </si>
  <si>
    <r>
      <t xml:space="preserve">**) </t>
    </r>
    <r>
      <rPr>
        <sz val="10"/>
        <rFont val="Gotham Book"/>
      </rPr>
      <t>The primary destination/origin of the investment.</t>
    </r>
  </si>
  <si>
    <t>Scroll down,2. Subsidiary company abroad,3. Associate company abroad</t>
  </si>
  <si>
    <t xml:space="preserve">E-mail: </t>
  </si>
  <si>
    <t xml:space="preserve">Tel:         </t>
  </si>
  <si>
    <t xml:space="preserve">Site: </t>
  </si>
  <si>
    <t xml:space="preserve">Latest Results:  </t>
  </si>
  <si>
    <t>Ultimate Controlling Parent (UCP) of  Enterprise in …(reporting country name)….</t>
  </si>
  <si>
    <t>Financial Claims on Nonresidents, and Liabilities to Nonresidents: Positions (Stocks), Financial Transactions, Reconciliation Items (Other Changes in Stocks), and Income. In LCY.</t>
  </si>
  <si>
    <t>المطالبات المالية لغير المقيمين والمطلوبات لغير المقيمين: المراكز (الأسهم) والمعاملات المالية وبنود التسوية (التغييرات الأخرى في الأسهم) والدخل. بالعملة المحلية.</t>
  </si>
  <si>
    <t>1.  A Special Purpose Entity (SPE)</t>
  </si>
  <si>
    <t>الشركة الأم المسيطرة النهائية (UCP) للمؤسسة في (اسم البلد المُبلِّغ)</t>
  </si>
  <si>
    <t>Name of your Ultimate Controlling Parent (UCP) - the investor that is at the top of the ownership chain and itself is not controlled by any other entity</t>
  </si>
  <si>
    <t>اسم الوالد المسيطر النهائي (UCP) - المستثمر الموجود في أعلى سلسلة الملكية والذي لا يخضع لسيطرة أي كيان آخر</t>
  </si>
  <si>
    <r>
      <t xml:space="preserve">A6 = A2 + A3 </t>
    </r>
    <r>
      <rPr>
        <sz val="8"/>
        <color rgb="FFFF0000"/>
        <rFont val="Gotham Book"/>
      </rPr>
      <t>-</t>
    </r>
    <r>
      <rPr>
        <sz val="8"/>
        <rFont val="Gotham Book"/>
      </rPr>
      <t xml:space="preserve"> </t>
    </r>
    <r>
      <rPr>
        <sz val="8"/>
        <color rgb="FFFF0000"/>
        <rFont val="Gotham Book"/>
      </rPr>
      <t>A4</t>
    </r>
    <r>
      <rPr>
        <sz val="8"/>
        <rFont val="Gotham Book"/>
      </rPr>
      <t xml:space="preserve"> + A5</t>
    </r>
  </si>
  <si>
    <r>
      <t xml:space="preserve">L6 = L2 + L3 </t>
    </r>
    <r>
      <rPr>
        <sz val="8"/>
        <color rgb="FFFF0000"/>
        <rFont val="Gotham Book"/>
      </rPr>
      <t>- L4</t>
    </r>
    <r>
      <rPr>
        <sz val="8"/>
        <rFont val="Gotham Book"/>
      </rPr>
      <t xml:space="preserve"> + L5</t>
    </r>
  </si>
  <si>
    <t xml:space="preserve">Direct equity participation, ownership </t>
  </si>
  <si>
    <r>
      <rPr>
        <b/>
        <sz val="9"/>
        <rFont val="Gotham Book"/>
      </rPr>
      <t>%</t>
    </r>
    <r>
      <rPr>
        <sz val="8"/>
        <rFont val="Gotham Book"/>
      </rPr>
      <t xml:space="preserve"> of voting power in the entity abroad held by your company</t>
    </r>
  </si>
  <si>
    <t>Indirect control through a chain of ownership</t>
  </si>
  <si>
    <r>
      <rPr>
        <b/>
        <sz val="9"/>
        <rFont val="Gotham Book"/>
      </rPr>
      <t>%</t>
    </r>
    <r>
      <rPr>
        <sz val="7"/>
        <rFont val="Gotham Book"/>
      </rPr>
      <t xml:space="preserve"> of your company's equity held by your </t>
    </r>
    <r>
      <rPr>
        <sz val="7"/>
        <color rgb="FFFF0000"/>
        <rFont val="Gotham Book"/>
      </rPr>
      <t>non-</t>
    </r>
    <r>
      <rPr>
        <sz val="7"/>
        <color rgb="FF0000FF"/>
        <rFont val="Gotham Book"/>
      </rPr>
      <t>resident</t>
    </r>
    <r>
      <rPr>
        <sz val="7"/>
        <rFont val="Gotham Book"/>
      </rPr>
      <t xml:space="preserve"> investor(s)</t>
    </r>
  </si>
  <si>
    <t>Reported here are the position and transactions with your direct investors (immediate direct investors and indirect, direct investors), e.g., a nonresident entity (or group of related entities) that owns (columns A1) and/or indirectly controls through the chain of ownership (columns A2) equity in your enterprise that entitles it to 10 percent or more of the voting power in your enterprise. 
The position and transactions with other nonresident investors that hold (own directly or control) less than 10 percent of the voting power in your enterprise and with unrelated entities should be reported below as a portfolio or other investment.</t>
  </si>
  <si>
    <t>Reported here are, the liabilities of your resident enterprise in Qatar to your nonresident direct investors (immediate and indirect direct investors). The sum of columns L1 and L2 should be more than or equal to 10 percent.</t>
  </si>
  <si>
    <t>Reported here, are the financial claims of your resident enterprise in Qatar on your immediate and indirect direct investors (reverse investment). The sum of columns L1 and L2 should be more than or equal to 10 percent.</t>
  </si>
  <si>
    <t>Retained earnings attributable to your company refer to outward FDI and should be under Section E.2: Financial Claims on your Direct Investment Enterprises Abroad.</t>
  </si>
  <si>
    <t>AND(($AP50+$AT50)&lt;&gt;0,($AP50+$AT50)&lt;&gt;"",($AP50+$AT50)&lt;10)</t>
  </si>
  <si>
    <t>6. Trade credit and advances</t>
  </si>
  <si>
    <t>7. Other accounts receivable/payable</t>
  </si>
  <si>
    <t>2.1. Long-term debt securities</t>
  </si>
  <si>
    <t>2.2. Short-term debt securities</t>
  </si>
  <si>
    <t>3.1. Long-term loans</t>
  </si>
  <si>
    <t>3.2. Short-term loans</t>
  </si>
  <si>
    <t>5. Insurance, pension, and standardized, guarantee. Schemes</t>
  </si>
  <si>
    <t>4. Deposits</t>
  </si>
  <si>
    <t>8. Financial derivatives (other than reserves) and employee stock options</t>
  </si>
  <si>
    <t>Insurance, pension, and standardized, guarantee.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</si>
</sst>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2060000]0"/>
    <numFmt numFmtId="166" formatCode="0.000000"/>
    <numFmt numFmtId="167" formatCode="_(* #,##0_);_(* \(#,##0\);_(* &quot;-&quot;??_);_(@_)"/>
  </numFmts>
  <fonts count="97">
    <font>
      <sz val="11"/>
      <color theme="1"/>
      <name val="Calibri"/>
      <family val="2"/>
      <scheme val="minor"/>
    </font>
    <font>
      <sz val="11"/>
      <color theme="1"/>
      <name val="Calibri"/>
      <family val="2"/>
      <scheme val="minor"/>
    </font>
    <font>
      <sz val="11"/>
      <name val="Calibri"/>
      <family val="2"/>
      <scheme val="minor"/>
    </font>
    <font>
      <sz val="12"/>
      <name val="Calibri"/>
      <family val="2"/>
      <scheme val="minor"/>
    </font>
    <font>
      <b/>
      <sz val="12"/>
      <name val="Calibri"/>
      <family val="2"/>
      <scheme val="minor"/>
    </font>
    <font>
      <sz val="12"/>
      <name val="Calibri"/>
      <family val="2"/>
      <charset val="178"/>
      <scheme val="minor"/>
    </font>
    <font>
      <b/>
      <sz val="11"/>
      <name val="Calibri"/>
      <family val="2"/>
      <scheme val="minor"/>
    </font>
    <font>
      <b/>
      <sz val="12"/>
      <color theme="1"/>
      <name val="Calibri"/>
      <family val="2"/>
      <scheme val="minor"/>
    </font>
    <font>
      <sz val="12"/>
      <color theme="1"/>
      <name val="Calibri"/>
      <family val="2"/>
      <scheme val="minor"/>
    </font>
    <font>
      <sz val="11"/>
      <color theme="1"/>
      <name val="Calibri"/>
      <family val="2"/>
      <charset val="178"/>
      <scheme val="minor"/>
    </font>
    <font>
      <sz val="10"/>
      <name val="Arabic Transparent"/>
      <charset val="178"/>
    </font>
    <font>
      <sz val="10"/>
      <name val="Arial"/>
      <family val="2"/>
    </font>
    <font>
      <b/>
      <sz val="14"/>
      <color theme="1"/>
      <name val="Calibri"/>
      <family val="2"/>
      <scheme val="minor"/>
    </font>
    <font>
      <sz val="14"/>
      <color theme="1"/>
      <name val="Calibri"/>
      <family val="2"/>
      <scheme val="minor"/>
    </font>
    <font>
      <b/>
      <sz val="14"/>
      <name val="Calibri"/>
      <family val="2"/>
      <scheme val="minor"/>
    </font>
    <font>
      <b/>
      <sz val="16"/>
      <name val="Calibri"/>
      <family val="2"/>
      <scheme val="minor"/>
    </font>
    <font>
      <sz val="11"/>
      <name val="Calibri"/>
      <family val="2"/>
      <charset val="178"/>
      <scheme val="minor"/>
    </font>
    <font>
      <sz val="11"/>
      <color theme="0"/>
      <name val="Calibri"/>
      <family val="2"/>
      <charset val="178"/>
      <scheme val="minor"/>
    </font>
    <font>
      <b/>
      <sz val="10"/>
      <name val="Calibri"/>
      <family val="2"/>
      <scheme val="minor"/>
    </font>
    <font>
      <b/>
      <sz val="10"/>
      <name val="Arial"/>
      <family val="2"/>
    </font>
    <font>
      <sz val="12"/>
      <color theme="0"/>
      <name val="Calibri"/>
      <family val="2"/>
      <charset val="178"/>
      <scheme val="minor"/>
    </font>
    <font>
      <sz val="10"/>
      <name val="Arial"/>
      <family val="2"/>
    </font>
    <font>
      <sz val="11"/>
      <color theme="3" tint="0.59996337778862885"/>
      <name val="Calibri"/>
      <family val="2"/>
      <scheme val="minor"/>
    </font>
    <font>
      <b/>
      <sz val="24"/>
      <color theme="1"/>
      <name val="Calibri"/>
      <family val="2"/>
      <scheme val="minor"/>
    </font>
    <font>
      <sz val="10"/>
      <name val="Calibri"/>
      <family val="2"/>
      <scheme val="minor"/>
    </font>
    <font>
      <sz val="10"/>
      <color theme="1"/>
      <name val="Calibri"/>
      <family val="2"/>
      <scheme val="minor"/>
    </font>
    <font>
      <b/>
      <sz val="16"/>
      <color theme="1"/>
      <name val="Calibri"/>
      <family val="2"/>
      <scheme val="minor"/>
    </font>
    <font>
      <b/>
      <sz val="20"/>
      <color rgb="FF0070C0"/>
      <name val="Calibri"/>
      <family val="2"/>
      <scheme val="minor"/>
    </font>
    <font>
      <sz val="11"/>
      <color theme="0"/>
      <name val="Calibri"/>
      <family val="2"/>
      <scheme val="minor"/>
    </font>
    <font>
      <sz val="8"/>
      <name val="Calibri"/>
      <family val="2"/>
      <scheme val="minor"/>
    </font>
    <font>
      <b/>
      <sz val="12"/>
      <color theme="0"/>
      <name val="Calibri"/>
      <family val="2"/>
      <scheme val="minor"/>
    </font>
    <font>
      <b/>
      <sz val="16"/>
      <color theme="0"/>
      <name val="Calibri"/>
      <family val="2"/>
      <scheme val="minor"/>
    </font>
    <font>
      <b/>
      <sz val="14"/>
      <color theme="0"/>
      <name val="Calibri"/>
      <family val="2"/>
      <scheme val="minor"/>
    </font>
    <font>
      <sz val="14"/>
      <name val="Calibri"/>
      <family val="2"/>
      <scheme val="minor"/>
    </font>
    <font>
      <sz val="18"/>
      <name val="Calibri"/>
      <family val="2"/>
      <scheme val="minor"/>
    </font>
    <font>
      <b/>
      <sz val="16"/>
      <color rgb="FFFF0000"/>
      <name val="Calibri"/>
      <family val="2"/>
      <scheme val="minor"/>
    </font>
    <font>
      <b/>
      <sz val="14"/>
      <color rgb="FFC1001F"/>
      <name val="Calibri"/>
      <family val="2"/>
      <scheme val="minor"/>
    </font>
    <font>
      <sz val="9"/>
      <color rgb="FF622C1F"/>
      <name val="Calibri"/>
      <family val="2"/>
      <scheme val="minor"/>
    </font>
    <font>
      <sz val="11"/>
      <color rgb="FF622C1F"/>
      <name val="Calibri"/>
      <family val="2"/>
      <scheme val="minor"/>
    </font>
    <font>
      <sz val="8"/>
      <color rgb="FF622C1F"/>
      <name val="Calibri"/>
      <family val="2"/>
      <scheme val="minor"/>
    </font>
    <font>
      <sz val="10"/>
      <color rgb="FF622C1F"/>
      <name val="Calibri"/>
      <family val="2"/>
      <scheme val="minor"/>
    </font>
    <font>
      <b/>
      <sz val="12"/>
      <color rgb="FFC00000"/>
      <name val="Calibri"/>
      <family val="2"/>
      <scheme val="minor"/>
    </font>
    <font>
      <b/>
      <sz val="18"/>
      <color theme="5" tint="-0.499984740745262"/>
      <name val="Calibri"/>
      <family val="2"/>
      <scheme val="minor"/>
    </font>
    <font>
      <b/>
      <sz val="12"/>
      <color rgb="FFC1001F"/>
      <name val="Calibri"/>
      <family val="2"/>
      <scheme val="minor"/>
    </font>
    <font>
      <b/>
      <sz val="18"/>
      <color rgb="FF002060"/>
      <name val="Calibri"/>
      <family val="2"/>
      <scheme val="minor"/>
    </font>
    <font>
      <b/>
      <sz val="12"/>
      <name val="Arial"/>
      <family val="2"/>
    </font>
    <font>
      <b/>
      <sz val="9"/>
      <color theme="0"/>
      <name val="Gotham Book"/>
    </font>
    <font>
      <b/>
      <sz val="11"/>
      <color theme="0"/>
      <name val="Gotham Book"/>
    </font>
    <font>
      <b/>
      <sz val="14"/>
      <color theme="0"/>
      <name val="Gotham Book"/>
    </font>
    <font>
      <sz val="12"/>
      <color theme="0"/>
      <name val="Calibri"/>
      <family val="2"/>
      <scheme val="minor"/>
    </font>
    <font>
      <b/>
      <sz val="9"/>
      <name val="Gotham Book"/>
    </font>
    <font>
      <b/>
      <sz val="10"/>
      <name val="Gotham Book"/>
    </font>
    <font>
      <sz val="10"/>
      <name val="Gotham Book"/>
    </font>
    <font>
      <b/>
      <sz val="10"/>
      <color theme="0"/>
      <name val="Gotham Book"/>
    </font>
    <font>
      <b/>
      <sz val="9"/>
      <color theme="1"/>
      <name val="Gotham Book"/>
    </font>
    <font>
      <sz val="9"/>
      <name val="Gotham Book"/>
    </font>
    <font>
      <sz val="9"/>
      <color theme="1"/>
      <name val="Gotham Book"/>
    </font>
    <font>
      <b/>
      <sz val="12"/>
      <color rgb="FF0000FF"/>
      <name val="Calibri"/>
      <family val="2"/>
      <scheme val="minor"/>
    </font>
    <font>
      <sz val="11"/>
      <color rgb="FF000000"/>
      <name val="Calibri"/>
      <family val="2"/>
      <scheme val="minor"/>
    </font>
    <font>
      <sz val="12"/>
      <color rgb="FF212529"/>
      <name val="Inherit"/>
    </font>
    <font>
      <sz val="11"/>
      <color theme="1"/>
      <name val="Inherit"/>
    </font>
    <font>
      <sz val="12"/>
      <color theme="1"/>
      <name val="Inherit"/>
    </font>
    <font>
      <b/>
      <sz val="12"/>
      <color rgb="FF313F50"/>
      <name val="Inherit"/>
    </font>
    <font>
      <b/>
      <sz val="11"/>
      <color rgb="FFFF0000"/>
      <name val="Calibri"/>
      <family val="2"/>
      <scheme val="minor"/>
    </font>
    <font>
      <b/>
      <i/>
      <sz val="10"/>
      <color rgb="FF0000FF"/>
      <name val="Calibri"/>
      <family val="2"/>
      <scheme val="minor"/>
    </font>
    <font>
      <b/>
      <i/>
      <sz val="10"/>
      <name val="Calibri"/>
      <family val="2"/>
      <scheme val="minor"/>
    </font>
    <font>
      <b/>
      <i/>
      <sz val="10"/>
      <color rgb="FFFF0000"/>
      <name val="Calibri"/>
      <family val="2"/>
      <scheme val="minor"/>
    </font>
    <font>
      <b/>
      <sz val="20"/>
      <color theme="1"/>
      <name val="Calibri"/>
      <family val="2"/>
      <scheme val="minor"/>
    </font>
    <font>
      <b/>
      <sz val="18"/>
      <color theme="1"/>
      <name val="Calibri"/>
      <family val="2"/>
      <scheme val="minor"/>
    </font>
    <font>
      <sz val="10"/>
      <color theme="1"/>
      <name val="Gotham Book"/>
    </font>
    <font>
      <sz val="10"/>
      <color theme="0"/>
      <name val="Gotham Book"/>
    </font>
    <font>
      <b/>
      <sz val="10"/>
      <color theme="1"/>
      <name val="Gotham Book"/>
    </font>
    <font>
      <sz val="8"/>
      <name val="Gotham Book"/>
    </font>
    <font>
      <sz val="8"/>
      <color theme="1"/>
      <name val="Calibri"/>
      <family val="2"/>
      <scheme val="minor"/>
    </font>
    <font>
      <b/>
      <sz val="10"/>
      <color rgb="FF0070C0"/>
      <name val="Gotham Book"/>
    </font>
    <font>
      <b/>
      <sz val="10"/>
      <color rgb="FFFF0000"/>
      <name val="Gotham Book"/>
    </font>
    <font>
      <sz val="8"/>
      <color theme="1"/>
      <name val="Gotham Book"/>
    </font>
    <font>
      <i/>
      <sz val="10"/>
      <color rgb="FF0000FF"/>
      <name val="Gotham Book"/>
    </font>
    <font>
      <sz val="11"/>
      <color rgb="FF0000FF"/>
      <name val="Calibri"/>
      <family val="2"/>
      <scheme val="minor"/>
    </font>
    <font>
      <i/>
      <sz val="10"/>
      <name val="Gotham Book"/>
    </font>
    <font>
      <sz val="10"/>
      <color rgb="FF0000FF"/>
      <name val="Gotham Book"/>
    </font>
    <font>
      <b/>
      <sz val="8"/>
      <color theme="0"/>
      <name val="Calibri"/>
      <family val="2"/>
      <scheme val="minor"/>
    </font>
    <font>
      <b/>
      <sz val="8"/>
      <name val="Arial"/>
      <family val="2"/>
    </font>
    <font>
      <sz val="8"/>
      <name val="Calibri"/>
      <family val="2"/>
      <charset val="178"/>
      <scheme val="minor"/>
    </font>
    <font>
      <sz val="8"/>
      <color theme="0"/>
      <name val="Calibri"/>
      <family val="2"/>
      <charset val="178"/>
      <scheme val="minor"/>
    </font>
    <font>
      <sz val="10"/>
      <color rgb="FF0000FF"/>
      <name val="Calibri"/>
      <family val="2"/>
      <scheme val="minor"/>
    </font>
    <font>
      <sz val="8"/>
      <color rgb="FF0000FF"/>
      <name val="Gotham Book"/>
    </font>
    <font>
      <b/>
      <sz val="14"/>
      <name val="Gotham Book"/>
    </font>
    <font>
      <b/>
      <sz val="14"/>
      <color theme="0"/>
      <name val="GE SS Two Medium"/>
      <family val="1"/>
      <charset val="178"/>
    </font>
    <font>
      <sz val="12"/>
      <color theme="1"/>
      <name val="Gotham Book"/>
    </font>
    <font>
      <sz val="8"/>
      <color rgb="FFFF0000"/>
      <name val="Gotham Book"/>
    </font>
    <font>
      <sz val="7"/>
      <name val="Gotham Book"/>
    </font>
    <font>
      <sz val="7"/>
      <color theme="1"/>
      <name val="Calibri"/>
      <family val="2"/>
      <scheme val="minor"/>
    </font>
    <font>
      <sz val="7"/>
      <color rgb="FFFF0000"/>
      <name val="Gotham Book"/>
    </font>
    <font>
      <sz val="7"/>
      <color rgb="FF0000FF"/>
      <name val="Gotham Book"/>
    </font>
    <font>
      <sz val="20"/>
      <name val="Gotham Book"/>
    </font>
    <font>
      <sz val="24"/>
      <name val="Gotham Book"/>
    </font>
  </fonts>
  <fills count="2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C1001F"/>
        <bgColor indexed="64"/>
      </patternFill>
    </fill>
    <fill>
      <patternFill patternType="solid">
        <fgColor rgb="FF622C1F"/>
        <bgColor indexed="64"/>
      </patternFill>
    </fill>
    <fill>
      <patternFill patternType="solid">
        <fgColor rgb="FFB59F54"/>
        <bgColor indexed="64"/>
      </patternFill>
    </fill>
    <fill>
      <patternFill patternType="solid">
        <fgColor rgb="FFFF0000"/>
        <bgColor indexed="64"/>
      </patternFill>
    </fill>
    <fill>
      <patternFill patternType="solid">
        <fgColor rgb="FFF8CBAD"/>
        <bgColor indexed="64"/>
      </patternFill>
    </fill>
    <fill>
      <patternFill patternType="solid">
        <fgColor theme="5" tint="0.59999389629810485"/>
        <bgColor indexed="64"/>
      </patternFill>
    </fill>
    <fill>
      <patternFill patternType="solid">
        <fgColor rgb="FF92D050"/>
        <bgColor indexed="64"/>
      </patternFill>
    </fill>
    <fill>
      <patternFill patternType="solid">
        <fgColor rgb="FFECEDF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s>
  <borders count="107">
    <border>
      <left/>
      <right/>
      <top/>
      <bottom/>
      <diagonal/>
    </border>
    <border>
      <left style="thin">
        <color theme="0"/>
      </left>
      <right style="thin">
        <color theme="0"/>
      </right>
      <top style="thin">
        <color theme="0"/>
      </top>
      <bottom style="thin">
        <color theme="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style="medium">
        <color auto="1"/>
      </right>
      <top/>
      <bottom style="medium">
        <color auto="1"/>
      </bottom>
      <diagonal/>
    </border>
    <border>
      <left style="medium">
        <color theme="0" tint="-0.499984740745262"/>
      </left>
      <right/>
      <top/>
      <bottom/>
      <diagonal/>
    </border>
    <border>
      <left style="medium">
        <color auto="1"/>
      </left>
      <right style="medium">
        <color auto="1"/>
      </right>
      <top/>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bottom/>
      <diagonal/>
    </border>
    <border>
      <left/>
      <right/>
      <top style="medium">
        <color theme="0" tint="-0.499984740745262"/>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rgb="FFDEE2E6"/>
      </left>
      <right style="medium">
        <color rgb="FFDEE2E6"/>
      </right>
      <top style="medium">
        <color rgb="FFDEE2E6"/>
      </top>
      <bottom style="medium">
        <color rgb="FFDEE2E6"/>
      </bottom>
      <diagonal/>
    </border>
    <border>
      <left style="medium">
        <color rgb="FFDEE2E6"/>
      </left>
      <right style="medium">
        <color rgb="FFD0D4D8"/>
      </right>
      <top style="medium">
        <color rgb="FFDEE2E6"/>
      </top>
      <bottom style="medium">
        <color rgb="FFD0D4D8"/>
      </bottom>
      <diagonal/>
    </border>
    <border>
      <left style="medium">
        <color rgb="FFD0D4D8"/>
      </left>
      <right style="medium">
        <color rgb="FFD0D4D8"/>
      </right>
      <top style="medium">
        <color rgb="FFDEE2E6"/>
      </top>
      <bottom style="medium">
        <color rgb="FFD0D4D8"/>
      </bottom>
      <diagonal/>
    </border>
    <border>
      <left style="medium">
        <color rgb="FFD0D4D8"/>
      </left>
      <right style="medium">
        <color rgb="FFDEE2E6"/>
      </right>
      <top style="medium">
        <color rgb="FFDEE2E6"/>
      </top>
      <bottom style="medium">
        <color rgb="FFD0D4D8"/>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rgb="FFDEE2E6"/>
      </left>
      <right/>
      <top style="medium">
        <color rgb="FFDEE2E6"/>
      </top>
      <bottom/>
      <diagonal/>
    </border>
    <border>
      <left/>
      <right/>
      <top style="medium">
        <color rgb="FFDEE2E6"/>
      </top>
      <bottom/>
      <diagonal/>
    </border>
    <border>
      <left/>
      <right style="medium">
        <color rgb="FFDEE2E6"/>
      </right>
      <top style="medium">
        <color rgb="FFDEE2E6"/>
      </top>
      <bottom/>
      <diagonal/>
    </border>
    <border>
      <left style="medium">
        <color auto="1"/>
      </left>
      <right/>
      <top/>
      <bottom style="thin">
        <color auto="1"/>
      </bottom>
      <diagonal/>
    </border>
    <border>
      <left/>
      <right style="medium">
        <color auto="1"/>
      </right>
      <top/>
      <bottom style="thin">
        <color auto="1"/>
      </bottom>
      <diagonal/>
    </border>
    <border>
      <left/>
      <right/>
      <top/>
      <bottom style="thin">
        <color auto="1"/>
      </bottom>
      <diagonal/>
    </border>
    <border>
      <left style="hair">
        <color theme="9" tint="-0.24994659260841701"/>
      </left>
      <right style="hair">
        <color theme="9" tint="-0.24994659260841701"/>
      </right>
      <top style="medium">
        <color auto="1"/>
      </top>
      <bottom style="hair">
        <color theme="9" tint="-0.24994659260841701"/>
      </bottom>
      <diagonal/>
    </border>
    <border>
      <left style="thin">
        <color auto="1"/>
      </left>
      <right style="hair">
        <color theme="9" tint="-0.24994659260841701"/>
      </right>
      <top style="thin">
        <color auto="1"/>
      </top>
      <bottom style="thin">
        <color auto="1"/>
      </bottom>
      <diagonal/>
    </border>
    <border>
      <left style="hair">
        <color theme="9" tint="-0.24994659260841701"/>
      </left>
      <right style="hair">
        <color theme="9" tint="-0.24994659260841701"/>
      </right>
      <top style="thin">
        <color auto="1"/>
      </top>
      <bottom style="thin">
        <color auto="1"/>
      </bottom>
      <diagonal/>
    </border>
    <border>
      <left style="hair">
        <color theme="9" tint="-0.24994659260841701"/>
      </left>
      <right style="medium">
        <color auto="1"/>
      </right>
      <top style="thin">
        <color auto="1"/>
      </top>
      <bottom style="thin">
        <color auto="1"/>
      </bottom>
      <diagonal/>
    </border>
    <border>
      <left style="thin">
        <color auto="1"/>
      </left>
      <right style="hair">
        <color theme="9" tint="-0.24994659260841701"/>
      </right>
      <top style="thin">
        <color auto="1"/>
      </top>
      <bottom style="medium">
        <color auto="1"/>
      </bottom>
      <diagonal/>
    </border>
    <border>
      <left style="hair">
        <color theme="9" tint="-0.24994659260841701"/>
      </left>
      <right style="hair">
        <color theme="9" tint="-0.24994659260841701"/>
      </right>
      <top style="thin">
        <color auto="1"/>
      </top>
      <bottom style="medium">
        <color auto="1"/>
      </bottom>
      <diagonal/>
    </border>
    <border>
      <left style="hair">
        <color theme="9" tint="-0.24994659260841701"/>
      </left>
      <right style="medium">
        <color auto="1"/>
      </right>
      <top style="thin">
        <color auto="1"/>
      </top>
      <bottom style="medium">
        <color auto="1"/>
      </bottom>
      <diagonal/>
    </border>
    <border>
      <left style="thin">
        <color auto="1"/>
      </left>
      <right style="hair">
        <color theme="9" tint="-0.24994659260841701"/>
      </right>
      <top style="medium">
        <color auto="1"/>
      </top>
      <bottom style="hair">
        <color theme="9" tint="-0.24994659260841701"/>
      </bottom>
      <diagonal/>
    </border>
    <border>
      <left style="hair">
        <color theme="9" tint="-0.24994659260841701"/>
      </left>
      <right style="medium">
        <color auto="1"/>
      </right>
      <top style="medium">
        <color auto="1"/>
      </top>
      <bottom style="hair">
        <color theme="9" tint="-0.24994659260841701"/>
      </bottom>
      <diagonal/>
    </border>
    <border>
      <left style="thin">
        <color auto="1"/>
      </left>
      <right style="hair">
        <color theme="9" tint="-0.24994659260841701"/>
      </right>
      <top style="medium">
        <color auto="1"/>
      </top>
      <bottom style="thin">
        <color auto="1"/>
      </bottom>
      <diagonal/>
    </border>
    <border>
      <left style="hair">
        <color theme="9" tint="-0.24994659260841701"/>
      </left>
      <right style="hair">
        <color theme="9" tint="-0.24994659260841701"/>
      </right>
      <top style="medium">
        <color auto="1"/>
      </top>
      <bottom style="thin">
        <color auto="1"/>
      </bottom>
      <diagonal/>
    </border>
    <border>
      <left style="hair">
        <color theme="9" tint="-0.24994659260841701"/>
      </left>
      <right style="medium">
        <color auto="1"/>
      </right>
      <top style="medium">
        <color auto="1"/>
      </top>
      <bottom style="thin">
        <color auto="1"/>
      </bottom>
      <diagonal/>
    </border>
    <border>
      <left style="hair">
        <color theme="9" tint="-0.24994659260841701"/>
      </left>
      <right style="hair">
        <color theme="9" tint="-0.24994659260841701"/>
      </right>
      <top/>
      <bottom style="hair">
        <color theme="9" tint="-0.24994659260841701"/>
      </bottom>
      <diagonal/>
    </border>
    <border>
      <left style="medium">
        <color auto="1"/>
      </left>
      <right style="hair">
        <color theme="9" tint="-0.24994659260841701"/>
      </right>
      <top/>
      <bottom style="hair">
        <color theme="9" tint="-0.24994659260841701"/>
      </bottom>
      <diagonal/>
    </border>
    <border>
      <left style="medium">
        <color auto="1"/>
      </left>
      <right/>
      <top style="hair">
        <color theme="9" tint="-0.24994659260841701"/>
      </top>
      <bottom style="medium">
        <color auto="1"/>
      </bottom>
      <diagonal/>
    </border>
    <border>
      <left/>
      <right/>
      <top style="hair">
        <color theme="9" tint="-0.24994659260841701"/>
      </top>
      <bottom style="medium">
        <color auto="1"/>
      </bottom>
      <diagonal/>
    </border>
    <border>
      <left style="hair">
        <color theme="9" tint="-0.24994659260841701"/>
      </left>
      <right/>
      <top/>
      <bottom style="hair">
        <color theme="9" tint="-0.24994659260841701"/>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style="medium">
        <color theme="9" tint="-0.499984740745262"/>
      </right>
      <top/>
      <bottom/>
      <diagonal/>
    </border>
    <border>
      <left style="medium">
        <color theme="9" tint="-0.499984740745262"/>
      </left>
      <right/>
      <top/>
      <bottom/>
      <diagonal/>
    </border>
    <border>
      <left/>
      <right style="medium">
        <color theme="9" tint="-0.499984740745262"/>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theme="9" tint="-0.499984740745262"/>
      </top>
      <bottom style="medium">
        <color theme="9" tint="-0.499984740745262"/>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69">
    <xf numFmtId="0" fontId="0" fillId="0" borderId="0"/>
    <xf numFmtId="164" fontId="9" fillId="0" borderId="0" applyFont="0" applyFill="0" applyBorder="0" applyAlignment="0" applyProtection="0"/>
    <xf numFmtId="0" fontId="10" fillId="0" borderId="0" applyNumberFormat="0">
      <alignment horizontal="right"/>
    </xf>
    <xf numFmtId="0" fontId="9" fillId="0" borderId="0"/>
    <xf numFmtId="0" fontId="11" fillId="0" borderId="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9" fontId="9" fillId="0" borderId="0" applyFont="0" applyFill="0" applyBorder="0" applyAlignment="0" applyProtection="0"/>
    <xf numFmtId="0" fontId="21" fillId="0" borderId="0"/>
    <xf numFmtId="0" fontId="1" fillId="0" borderId="0"/>
    <xf numFmtId="0" fontId="22" fillId="4" borderId="1">
      <alignment horizontal="center"/>
    </xf>
    <xf numFmtId="0" fontId="1" fillId="0" borderId="0"/>
    <xf numFmtId="0" fontId="11" fillId="0" borderId="0"/>
    <xf numFmtId="43" fontId="1" fillId="0" borderId="0" applyFont="0" applyFill="0" applyBorder="0" applyAlignment="0" applyProtection="0"/>
  </cellStyleXfs>
  <cellXfs count="703">
    <xf numFmtId="0" fontId="0" fillId="0" borderId="0" xfId="0"/>
    <xf numFmtId="0" fontId="13" fillId="0" borderId="0" xfId="0" applyFont="1"/>
    <xf numFmtId="0" fontId="0" fillId="0" borderId="12" xfId="0" applyBorder="1"/>
    <xf numFmtId="0" fontId="17" fillId="0" borderId="0" xfId="3" applyFont="1" applyAlignment="1" applyProtection="1">
      <alignment readingOrder="1"/>
      <protection locked="0"/>
    </xf>
    <xf numFmtId="0" fontId="16" fillId="0" borderId="0" xfId="3" applyFont="1" applyAlignment="1" applyProtection="1">
      <alignment readingOrder="1"/>
      <protection locked="0"/>
    </xf>
    <xf numFmtId="0" fontId="19" fillId="0" borderId="0" xfId="3" applyFont="1" applyAlignment="1" applyProtection="1">
      <alignment readingOrder="1"/>
      <protection locked="0"/>
    </xf>
    <xf numFmtId="0" fontId="32" fillId="0" borderId="0" xfId="161" applyFont="1" applyAlignment="1" applyProtection="1">
      <alignment vertical="center" readingOrder="1"/>
      <protection locked="0"/>
    </xf>
    <xf numFmtId="0" fontId="32" fillId="0" borderId="0" xfId="161" applyFont="1" applyAlignment="1" applyProtection="1">
      <alignment horizontal="right" vertical="center" readingOrder="1"/>
      <protection locked="0"/>
    </xf>
    <xf numFmtId="0" fontId="30" fillId="0" borderId="0" xfId="161" applyFont="1" applyAlignment="1" applyProtection="1">
      <alignment horizontal="right" vertical="center" readingOrder="1"/>
      <protection locked="0"/>
    </xf>
    <xf numFmtId="167" fontId="28" fillId="9" borderId="0" xfId="168" applyNumberFormat="1" applyFont="1" applyFill="1" applyBorder="1" applyAlignment="1">
      <alignment horizontal="center" vertical="distributed"/>
    </xf>
    <xf numFmtId="167" fontId="28" fillId="9" borderId="0" xfId="168" applyNumberFormat="1" applyFont="1" applyFill="1" applyBorder="1" applyAlignment="1">
      <alignment horizontal="center" vertical="distributed" readingOrder="2"/>
    </xf>
    <xf numFmtId="0" fontId="58" fillId="0" borderId="0" xfId="0" applyFont="1" applyAlignment="1">
      <alignment horizontal="right" vertical="center"/>
    </xf>
    <xf numFmtId="0" fontId="58" fillId="0" borderId="2" xfId="0" applyFont="1" applyBorder="1" applyAlignment="1">
      <alignment vertical="center"/>
    </xf>
    <xf numFmtId="0" fontId="58" fillId="0" borderId="4" xfId="0" applyFont="1" applyBorder="1" applyAlignment="1">
      <alignment vertical="center"/>
    </xf>
    <xf numFmtId="0" fontId="58" fillId="0" borderId="4" xfId="0" applyFont="1" applyBorder="1" applyAlignment="1">
      <alignment horizontal="right" vertical="center" readingOrder="2"/>
    </xf>
    <xf numFmtId="0" fontId="0" fillId="0" borderId="21" xfId="0" applyBorder="1"/>
    <xf numFmtId="0" fontId="58" fillId="0" borderId="14" xfId="0" applyFont="1" applyBorder="1" applyAlignment="1">
      <alignment vertical="center"/>
    </xf>
    <xf numFmtId="0" fontId="58" fillId="0" borderId="11" xfId="0" applyFont="1" applyBorder="1" applyAlignment="1">
      <alignment vertical="center"/>
    </xf>
    <xf numFmtId="0" fontId="58" fillId="0" borderId="11" xfId="0" applyFont="1" applyBorder="1" applyAlignment="1">
      <alignment horizontal="right" vertical="center" readingOrder="2"/>
    </xf>
    <xf numFmtId="0" fontId="0" fillId="11" borderId="0" xfId="0" applyFill="1"/>
    <xf numFmtId="0" fontId="58" fillId="10" borderId="14" xfId="0" applyFont="1" applyFill="1" applyBorder="1" applyAlignment="1">
      <alignment vertical="center"/>
    </xf>
    <xf numFmtId="0" fontId="58" fillId="10" borderId="11" xfId="0" applyFont="1" applyFill="1" applyBorder="1" applyAlignment="1">
      <alignment vertical="center"/>
    </xf>
    <xf numFmtId="0" fontId="58" fillId="10" borderId="11" xfId="0" applyFont="1" applyFill="1" applyBorder="1" applyAlignment="1">
      <alignment horizontal="right" vertical="center" readingOrder="2"/>
    </xf>
    <xf numFmtId="0" fontId="0" fillId="11" borderId="21" xfId="0" applyFill="1" applyBorder="1"/>
    <xf numFmtId="0" fontId="58" fillId="10" borderId="11" xfId="0" applyFont="1" applyFill="1" applyBorder="1" applyAlignment="1">
      <alignment vertical="center" wrapText="1"/>
    </xf>
    <xf numFmtId="0" fontId="58" fillId="10" borderId="11" xfId="0" applyFont="1" applyFill="1" applyBorder="1" applyAlignment="1">
      <alignment horizontal="right" vertical="center" wrapText="1" readingOrder="2"/>
    </xf>
    <xf numFmtId="0" fontId="0" fillId="0" borderId="0" xfId="0" quotePrefix="1"/>
    <xf numFmtId="0" fontId="58" fillId="12" borderId="11" xfId="0" applyFont="1" applyFill="1" applyBorder="1" applyAlignment="1">
      <alignment vertical="center"/>
    </xf>
    <xf numFmtId="0" fontId="0" fillId="0" borderId="0" xfId="0" applyAlignment="1">
      <alignment horizontal="left" vertical="center" indent="1"/>
    </xf>
    <xf numFmtId="0" fontId="0" fillId="0" borderId="0" xfId="0" applyAlignment="1">
      <alignment horizontal="center" vertical="center"/>
    </xf>
    <xf numFmtId="0" fontId="60" fillId="0" borderId="0" xfId="0" applyFont="1" applyAlignment="1">
      <alignment horizontal="center" vertical="center"/>
    </xf>
    <xf numFmtId="0" fontId="0" fillId="0" borderId="0" xfId="0" applyAlignment="1">
      <alignment horizontal="right" vertical="center" indent="1"/>
    </xf>
    <xf numFmtId="0" fontId="61" fillId="0" borderId="0" xfId="0" applyFont="1" applyAlignment="1">
      <alignment horizontal="right" vertical="center" indent="1"/>
    </xf>
    <xf numFmtId="0" fontId="59" fillId="3" borderId="22" xfId="0" applyFont="1" applyFill="1" applyBorder="1" applyAlignment="1">
      <alignment vertical="center" wrapText="1"/>
    </xf>
    <xf numFmtId="0" fontId="62" fillId="13" borderId="23" xfId="0" applyFont="1" applyFill="1" applyBorder="1" applyAlignment="1">
      <alignment horizontal="left" wrapText="1" indent="1"/>
    </xf>
    <xf numFmtId="0" fontId="62" fillId="13" borderId="24" xfId="0" applyFont="1" applyFill="1" applyBorder="1" applyAlignment="1">
      <alignment horizontal="left" wrapText="1" indent="1"/>
    </xf>
    <xf numFmtId="0" fontId="62" fillId="13" borderId="25" xfId="0" applyFont="1" applyFill="1" applyBorder="1" applyAlignment="1">
      <alignment horizontal="left" wrapText="1" indent="1"/>
    </xf>
    <xf numFmtId="0" fontId="63" fillId="14" borderId="14" xfId="0" applyFont="1" applyFill="1" applyBorder="1" applyAlignment="1">
      <alignment vertical="center"/>
    </xf>
    <xf numFmtId="0" fontId="63" fillId="14" borderId="11" xfId="0" applyFont="1" applyFill="1" applyBorder="1" applyAlignment="1">
      <alignment vertical="center"/>
    </xf>
    <xf numFmtId="0" fontId="63" fillId="14" borderId="11" xfId="0" applyFont="1" applyFill="1" applyBorder="1" applyAlignment="1">
      <alignment horizontal="right" vertical="center" readingOrder="2"/>
    </xf>
    <xf numFmtId="0" fontId="58" fillId="12" borderId="14" xfId="0" applyFont="1" applyFill="1" applyBorder="1" applyAlignment="1">
      <alignment vertical="center"/>
    </xf>
    <xf numFmtId="0" fontId="58" fillId="12" borderId="11" xfId="0" applyFont="1" applyFill="1" applyBorder="1" applyAlignment="1">
      <alignment horizontal="right" vertical="center" readingOrder="2"/>
    </xf>
    <xf numFmtId="0" fontId="33" fillId="0" borderId="0" xfId="0" applyFont="1" applyAlignment="1">
      <alignment vertical="center"/>
    </xf>
    <xf numFmtId="0" fontId="23" fillId="0" borderId="0" xfId="0" applyFont="1"/>
    <xf numFmtId="0" fontId="1" fillId="0" borderId="0" xfId="3" applyFont="1" applyAlignment="1" applyProtection="1">
      <alignment readingOrder="1"/>
      <protection locked="0"/>
    </xf>
    <xf numFmtId="0" fontId="1" fillId="2" borderId="0" xfId="3" applyFont="1" applyFill="1" applyBorder="1" applyAlignment="1" applyProtection="1">
      <alignment readingOrder="1"/>
      <protection locked="0"/>
    </xf>
    <xf numFmtId="0" fontId="1" fillId="0" borderId="0" xfId="3" applyFont="1" applyAlignment="1" applyProtection="1">
      <alignment vertical="top" readingOrder="1"/>
      <protection locked="0"/>
    </xf>
    <xf numFmtId="0" fontId="1" fillId="2" borderId="0" xfId="3" applyFont="1" applyFill="1" applyBorder="1" applyAlignment="1" applyProtection="1">
      <alignment vertical="top" readingOrder="1"/>
      <protection locked="0"/>
    </xf>
    <xf numFmtId="0" fontId="42" fillId="5" borderId="18" xfId="0" applyFont="1" applyFill="1" applyBorder="1" applyAlignment="1" applyProtection="1">
      <alignment horizontal="center" vertical="center" readingOrder="1"/>
      <protection locked="0"/>
    </xf>
    <xf numFmtId="0" fontId="42" fillId="5" borderId="20" xfId="0" applyFont="1" applyFill="1" applyBorder="1" applyAlignment="1" applyProtection="1">
      <alignment horizontal="center" vertical="center" readingOrder="1"/>
      <protection locked="0"/>
    </xf>
    <xf numFmtId="0" fontId="42" fillId="5" borderId="17" xfId="0" applyFont="1" applyFill="1" applyBorder="1" applyAlignment="1" applyProtection="1">
      <alignment horizontal="center" vertical="center" readingOrder="1"/>
      <protection locked="0"/>
    </xf>
    <xf numFmtId="0" fontId="44" fillId="2" borderId="0" xfId="0" applyFont="1" applyFill="1" applyBorder="1" applyAlignment="1" applyProtection="1">
      <alignment horizontal="center" vertical="center" readingOrder="1"/>
      <protection locked="0"/>
    </xf>
    <xf numFmtId="166" fontId="26" fillId="0" borderId="0" xfId="3" applyNumberFormat="1" applyFont="1" applyBorder="1" applyAlignment="1" applyProtection="1">
      <alignment horizontal="center" vertical="center" readingOrder="1"/>
      <protection locked="0"/>
    </xf>
    <xf numFmtId="0" fontId="27" fillId="0" borderId="0" xfId="0" applyFont="1" applyAlignment="1" applyProtection="1">
      <alignment readingOrder="1"/>
      <protection locked="0"/>
    </xf>
    <xf numFmtId="0" fontId="15" fillId="0" borderId="0" xfId="0" applyFont="1" applyAlignment="1" applyProtection="1">
      <alignment horizontal="center" vertical="center" readingOrder="1"/>
      <protection locked="0"/>
    </xf>
    <xf numFmtId="0" fontId="23" fillId="0" borderId="0" xfId="0" quotePrefix="1" applyFont="1" applyAlignment="1" applyProtection="1">
      <alignment horizontal="center" vertical="center" readingOrder="1"/>
      <protection locked="0"/>
    </xf>
    <xf numFmtId="0" fontId="15" fillId="2" borderId="0" xfId="0" applyFont="1" applyFill="1" applyBorder="1" applyAlignment="1" applyProtection="1">
      <alignment horizontal="center" vertical="center" readingOrder="1"/>
      <protection locked="0"/>
    </xf>
    <xf numFmtId="0" fontId="41" fillId="0" borderId="0" xfId="0" applyFont="1" applyAlignment="1" applyProtection="1">
      <alignment horizontal="left" vertical="center" readingOrder="1"/>
      <protection locked="0"/>
    </xf>
    <xf numFmtId="0" fontId="41" fillId="0" borderId="0" xfId="0" applyFont="1" applyAlignment="1" applyProtection="1">
      <alignment horizontal="right" readingOrder="1"/>
      <protection locked="0"/>
    </xf>
    <xf numFmtId="0" fontId="34" fillId="0" borderId="0" xfId="161" applyFont="1" applyAlignment="1" applyProtection="1">
      <alignment horizontal="left" readingOrder="1"/>
      <protection locked="0"/>
    </xf>
    <xf numFmtId="0" fontId="49" fillId="0" borderId="0" xfId="3" applyFont="1" applyAlignment="1" applyProtection="1">
      <alignment readingOrder="1"/>
      <protection locked="0"/>
    </xf>
    <xf numFmtId="0" fontId="20" fillId="0" borderId="0" xfId="3" applyFont="1" applyAlignment="1" applyProtection="1">
      <alignment readingOrder="1"/>
      <protection locked="0"/>
    </xf>
    <xf numFmtId="0" fontId="4" fillId="0" borderId="0" xfId="3" applyFont="1" applyAlignment="1" applyProtection="1">
      <alignment horizontal="center" vertical="center" readingOrder="1"/>
      <protection locked="0"/>
    </xf>
    <xf numFmtId="0" fontId="4" fillId="0" borderId="0" xfId="3" applyFont="1" applyAlignment="1" applyProtection="1">
      <alignment horizontal="right" vertical="center" readingOrder="1"/>
      <protection locked="0"/>
    </xf>
    <xf numFmtId="165" fontId="4" fillId="0" borderId="0" xfId="3" quotePrefix="1" applyNumberFormat="1" applyFont="1" applyAlignment="1" applyProtection="1">
      <alignment horizontal="center" vertical="center" readingOrder="1"/>
      <protection locked="0"/>
    </xf>
    <xf numFmtId="0" fontId="3" fillId="0" borderId="0" xfId="3" applyFont="1" applyAlignment="1" applyProtection="1">
      <alignment readingOrder="1"/>
      <protection locked="0"/>
    </xf>
    <xf numFmtId="165" fontId="4" fillId="0" borderId="0" xfId="3" quotePrefix="1" applyNumberFormat="1" applyFont="1" applyAlignment="1" applyProtection="1">
      <alignment vertical="center" readingOrder="1"/>
      <protection locked="0"/>
    </xf>
    <xf numFmtId="0" fontId="45" fillId="0" borderId="0" xfId="3" applyFont="1" applyAlignment="1" applyProtection="1">
      <alignment readingOrder="1"/>
      <protection locked="0"/>
    </xf>
    <xf numFmtId="0" fontId="5" fillId="0" borderId="0" xfId="3" applyFont="1" applyAlignment="1" applyProtection="1">
      <alignment readingOrder="1"/>
      <protection locked="0"/>
    </xf>
    <xf numFmtId="0" fontId="37" fillId="0" borderId="0" xfId="0" applyFont="1" applyAlignment="1" applyProtection="1">
      <alignment readingOrder="1"/>
      <protection locked="0"/>
    </xf>
    <xf numFmtId="0" fontId="38" fillId="0" borderId="0" xfId="3" applyFont="1" applyAlignment="1" applyProtection="1">
      <alignment readingOrder="1"/>
      <protection locked="0"/>
    </xf>
    <xf numFmtId="0" fontId="39" fillId="0" borderId="0" xfId="0" applyFont="1" applyAlignment="1" applyProtection="1">
      <alignment readingOrder="1"/>
      <protection locked="0"/>
    </xf>
    <xf numFmtId="0" fontId="40" fillId="0" borderId="0" xfId="3" applyFont="1" applyAlignment="1" applyProtection="1">
      <alignment readingOrder="1"/>
      <protection locked="0"/>
    </xf>
    <xf numFmtId="0" fontId="40" fillId="0" borderId="0" xfId="0" applyFont="1" applyAlignment="1" applyProtection="1">
      <alignment readingOrder="1"/>
      <protection locked="0"/>
    </xf>
    <xf numFmtId="0" fontId="1" fillId="6" borderId="0" xfId="3" applyFont="1" applyFill="1" applyAlignment="1" applyProtection="1">
      <alignment readingOrder="1"/>
      <protection locked="0"/>
    </xf>
    <xf numFmtId="0" fontId="1" fillId="8" borderId="0" xfId="3" applyFont="1" applyFill="1" applyAlignment="1" applyProtection="1">
      <alignment readingOrder="1"/>
      <protection locked="0"/>
    </xf>
    <xf numFmtId="0" fontId="14" fillId="0" borderId="0" xfId="167" applyFont="1" applyAlignment="1" applyProtection="1">
      <alignment vertical="center" readingOrder="1"/>
      <protection locked="0"/>
    </xf>
    <xf numFmtId="0" fontId="6" fillId="0" borderId="0" xfId="0" applyFont="1" applyAlignment="1" applyProtection="1">
      <alignment vertical="center" readingOrder="1"/>
      <protection locked="0"/>
    </xf>
    <xf numFmtId="0" fontId="2" fillId="0" borderId="0" xfId="167" applyFont="1" applyAlignment="1" applyProtection="1">
      <alignment vertical="center" readingOrder="1"/>
      <protection locked="0"/>
    </xf>
    <xf numFmtId="0" fontId="2" fillId="0" borderId="0" xfId="0" applyFont="1" applyAlignment="1" applyProtection="1">
      <alignment vertical="center" readingOrder="1"/>
      <protection locked="0"/>
    </xf>
    <xf numFmtId="0" fontId="4" fillId="0" borderId="0" xfId="0" applyFont="1" applyAlignment="1" applyProtection="1">
      <alignment vertical="center" readingOrder="1"/>
      <protection locked="0"/>
    </xf>
    <xf numFmtId="0" fontId="2" fillId="0" borderId="0" xfId="0" applyFont="1" applyAlignment="1" applyProtection="1">
      <alignment horizontal="left" vertical="center" wrapText="1" readingOrder="1"/>
      <protection locked="0"/>
    </xf>
    <xf numFmtId="0" fontId="18" fillId="0" borderId="0" xfId="0" applyFont="1" applyAlignment="1" applyProtection="1">
      <alignment vertical="center" readingOrder="1"/>
      <protection locked="0"/>
    </xf>
    <xf numFmtId="0" fontId="15" fillId="0" borderId="0" xfId="0" applyFont="1" applyAlignment="1" applyProtection="1">
      <alignment vertical="center" readingOrder="1"/>
      <protection locked="0"/>
    </xf>
    <xf numFmtId="0" fontId="25" fillId="0" borderId="0" xfId="3" applyFont="1" applyAlignment="1" applyProtection="1">
      <alignment readingOrder="1"/>
      <protection locked="0"/>
    </xf>
    <xf numFmtId="0" fontId="24" fillId="0" borderId="0" xfId="0" applyFont="1" applyAlignment="1" applyProtection="1">
      <alignment vertical="center" readingOrder="1"/>
      <protection locked="0"/>
    </xf>
    <xf numFmtId="0" fontId="3" fillId="0" borderId="0" xfId="0" applyFont="1" applyAlignment="1" applyProtection="1">
      <alignment vertical="center" readingOrder="1"/>
      <protection locked="0"/>
    </xf>
    <xf numFmtId="0" fontId="67" fillId="0" borderId="0" xfId="0" applyFont="1"/>
    <xf numFmtId="0" fontId="0" fillId="0" borderId="0" xfId="0" applyAlignment="1">
      <alignment wrapText="1"/>
    </xf>
    <xf numFmtId="0" fontId="62" fillId="13" borderId="56" xfId="0" applyFont="1" applyFill="1" applyBorder="1" applyAlignment="1">
      <alignment horizontal="left" wrapText="1" indent="1"/>
    </xf>
    <xf numFmtId="0" fontId="62" fillId="13" borderId="57" xfId="0" applyFont="1" applyFill="1" applyBorder="1" applyAlignment="1">
      <alignment horizontal="left" wrapText="1" indent="1"/>
    </xf>
    <xf numFmtId="0" fontId="62" fillId="13" borderId="58" xfId="0" applyFont="1" applyFill="1" applyBorder="1" applyAlignment="1">
      <alignment horizontal="left" wrapText="1" indent="1"/>
    </xf>
    <xf numFmtId="0" fontId="0" fillId="0" borderId="13" xfId="0" applyBorder="1"/>
    <xf numFmtId="0" fontId="31" fillId="16" borderId="32" xfId="0" applyFont="1" applyFill="1" applyBorder="1" applyAlignment="1">
      <alignment wrapText="1"/>
    </xf>
    <xf numFmtId="0" fontId="31" fillId="16" borderId="33" xfId="0" applyFont="1" applyFill="1" applyBorder="1" applyAlignment="1">
      <alignment wrapText="1"/>
    </xf>
    <xf numFmtId="0" fontId="0" fillId="12" borderId="59" xfId="0" applyFill="1" applyBorder="1"/>
    <xf numFmtId="0" fontId="0" fillId="0" borderId="60" xfId="0" applyBorder="1"/>
    <xf numFmtId="0" fontId="0" fillId="4" borderId="0" xfId="0" applyFill="1"/>
    <xf numFmtId="0" fontId="23" fillId="4" borderId="61" xfId="0" applyFont="1" applyFill="1" applyBorder="1"/>
    <xf numFmtId="0" fontId="33" fillId="0" borderId="0" xfId="0" applyFont="1" applyAlignment="1">
      <alignment vertical="center" wrapText="1"/>
    </xf>
    <xf numFmtId="0" fontId="33" fillId="0" borderId="0" xfId="0" applyFont="1" applyAlignment="1">
      <alignment vertical="top" wrapText="1"/>
    </xf>
    <xf numFmtId="0" fontId="0" fillId="0" borderId="12" xfId="0" applyBorder="1" applyAlignment="1">
      <alignment horizontal="center"/>
    </xf>
    <xf numFmtId="0" fontId="69" fillId="0" borderId="29" xfId="0" applyFont="1" applyBorder="1" applyAlignment="1" applyProtection="1">
      <alignment horizontal="center" vertical="center" wrapText="1" readingOrder="1"/>
      <protection locked="0"/>
    </xf>
    <xf numFmtId="0" fontId="69" fillId="0" borderId="54" xfId="0" applyFont="1" applyBorder="1" applyAlignment="1" applyProtection="1">
      <alignment horizontal="center" vertical="center" wrapText="1" readingOrder="1"/>
      <protection locked="0"/>
    </xf>
    <xf numFmtId="0" fontId="69" fillId="0" borderId="55" xfId="0" applyFont="1" applyBorder="1" applyAlignment="1" applyProtection="1">
      <alignment horizontal="center" vertical="center" wrapText="1" readingOrder="1"/>
      <protection locked="0"/>
    </xf>
    <xf numFmtId="0" fontId="53" fillId="0" borderId="0" xfId="161" applyFont="1" applyAlignment="1" applyProtection="1">
      <alignment vertical="center" readingOrder="1"/>
      <protection locked="0"/>
    </xf>
    <xf numFmtId="0" fontId="53" fillId="0" borderId="0" xfId="161" applyFont="1" applyAlignment="1" applyProtection="1">
      <alignment horizontal="right" vertical="center" readingOrder="1"/>
      <protection locked="0"/>
    </xf>
    <xf numFmtId="0" fontId="51" fillId="0" borderId="0" xfId="3" applyFont="1" applyAlignment="1" applyProtection="1">
      <alignment readingOrder="1"/>
      <protection locked="0"/>
    </xf>
    <xf numFmtId="0" fontId="52" fillId="0" borderId="0" xfId="3" applyFont="1" applyAlignment="1" applyProtection="1">
      <alignment readingOrder="1"/>
      <protection locked="0"/>
    </xf>
    <xf numFmtId="0" fontId="70" fillId="0" borderId="0" xfId="3" applyFont="1" applyAlignment="1" applyProtection="1">
      <alignment readingOrder="1"/>
      <protection locked="0"/>
    </xf>
    <xf numFmtId="0" fontId="51" fillId="0" borderId="0" xfId="3" applyFont="1" applyAlignment="1" applyProtection="1">
      <alignment horizontal="center" vertical="center" readingOrder="1"/>
      <protection locked="0"/>
    </xf>
    <xf numFmtId="0" fontId="51" fillId="0" borderId="0" xfId="3" applyFont="1" applyAlignment="1" applyProtection="1">
      <alignment horizontal="right" vertical="center" readingOrder="1"/>
      <protection locked="0"/>
    </xf>
    <xf numFmtId="165" fontId="51" fillId="0" borderId="0" xfId="3" quotePrefix="1" applyNumberFormat="1" applyFont="1" applyAlignment="1" applyProtection="1">
      <alignment horizontal="center" vertical="center" readingOrder="1"/>
      <protection locked="0"/>
    </xf>
    <xf numFmtId="165" fontId="51" fillId="0" borderId="0" xfId="3" quotePrefix="1" applyNumberFormat="1" applyFont="1" applyAlignment="1" applyProtection="1">
      <alignment vertical="center" readingOrder="1"/>
      <protection locked="0"/>
    </xf>
    <xf numFmtId="0" fontId="69" fillId="0" borderId="27" xfId="0" applyFont="1" applyBorder="1" applyAlignment="1" applyProtection="1">
      <alignment horizontal="center" vertical="center" readingOrder="1"/>
      <protection locked="0"/>
    </xf>
    <xf numFmtId="0" fontId="52" fillId="0" borderId="0" xfId="3" applyFont="1" applyAlignment="1" applyProtection="1">
      <alignment horizontal="center" readingOrder="1"/>
      <protection locked="0"/>
    </xf>
    <xf numFmtId="0" fontId="52" fillId="0" borderId="0" xfId="3" applyFont="1" applyAlignment="1" applyProtection="1">
      <alignment horizontal="left" readingOrder="1"/>
      <protection locked="0"/>
    </xf>
    <xf numFmtId="0" fontId="52" fillId="0" borderId="0" xfId="3" applyFont="1" applyAlignment="1" applyProtection="1">
      <alignment horizontal="left" vertical="center" readingOrder="1"/>
      <protection locked="0"/>
    </xf>
    <xf numFmtId="0" fontId="70" fillId="0" borderId="0" xfId="3" applyFont="1" applyAlignment="1" applyProtection="1">
      <alignment horizontal="center" readingOrder="1"/>
      <protection locked="0"/>
    </xf>
    <xf numFmtId="0" fontId="69" fillId="0" borderId="0" xfId="3" applyFont="1" applyAlignment="1" applyProtection="1">
      <alignment readingOrder="1"/>
      <protection locked="0"/>
    </xf>
    <xf numFmtId="0" fontId="74" fillId="0" borderId="0" xfId="0" applyFont="1" applyAlignment="1" applyProtection="1">
      <alignment readingOrder="1"/>
      <protection locked="0"/>
    </xf>
    <xf numFmtId="0" fontId="51" fillId="0" borderId="0" xfId="0" applyFont="1" applyAlignment="1" applyProtection="1">
      <alignment horizontal="center" vertical="center" readingOrder="1"/>
      <protection locked="0"/>
    </xf>
    <xf numFmtId="0" fontId="71" fillId="0" borderId="0" xfId="0" quotePrefix="1" applyFont="1" applyAlignment="1" applyProtection="1">
      <alignment horizontal="center" vertical="center" readingOrder="1"/>
      <protection locked="0"/>
    </xf>
    <xf numFmtId="0" fontId="75" fillId="0" borderId="0" xfId="0" applyFont="1" applyAlignment="1" applyProtection="1">
      <alignment horizontal="left" vertical="center" readingOrder="1"/>
      <protection locked="0"/>
    </xf>
    <xf numFmtId="0" fontId="70" fillId="0" borderId="0" xfId="3" applyFont="1" applyFill="1" applyBorder="1" applyAlignment="1" applyProtection="1">
      <alignment horizontal="left" vertical="center" wrapText="1" readingOrder="1"/>
      <protection locked="0"/>
    </xf>
    <xf numFmtId="0" fontId="53" fillId="0" borderId="0" xfId="3" applyFont="1" applyFill="1" applyBorder="1" applyAlignment="1" applyProtection="1">
      <alignment horizontal="right" vertical="center" readingOrder="1"/>
      <protection locked="0"/>
    </xf>
    <xf numFmtId="0" fontId="71" fillId="0" borderId="0" xfId="0" applyFont="1"/>
    <xf numFmtId="0" fontId="76" fillId="0" borderId="0" xfId="3" applyFont="1" applyAlignment="1" applyProtection="1">
      <alignment readingOrder="1"/>
      <protection locked="0"/>
    </xf>
    <xf numFmtId="0" fontId="79" fillId="0" borderId="0" xfId="0" applyFont="1" applyAlignment="1">
      <alignment horizontal="left" indent="1"/>
    </xf>
    <xf numFmtId="0" fontId="80" fillId="0" borderId="0" xfId="3" applyFont="1" applyAlignment="1" applyProtection="1">
      <alignment readingOrder="1"/>
      <protection locked="0"/>
    </xf>
    <xf numFmtId="0" fontId="80" fillId="0" borderId="0" xfId="0" applyFont="1" applyAlignment="1">
      <alignment horizontal="left" indent="1"/>
    </xf>
    <xf numFmtId="0" fontId="71" fillId="0" borderId="0" xfId="0" applyFont="1" applyAlignment="1"/>
    <xf numFmtId="0" fontId="80" fillId="0" borderId="0" xfId="0" applyFont="1" applyAlignment="1">
      <alignment horizontal="left"/>
    </xf>
    <xf numFmtId="0" fontId="69" fillId="0" borderId="0" xfId="0" applyFont="1" applyAlignment="1"/>
    <xf numFmtId="0" fontId="80" fillId="0" borderId="0" xfId="3" applyFont="1" applyAlignment="1" applyProtection="1">
      <alignment horizontal="left" indent="1" readingOrder="1"/>
      <protection locked="0"/>
    </xf>
    <xf numFmtId="0" fontId="77" fillId="0" borderId="0" xfId="0" applyFont="1" applyAlignment="1">
      <alignment horizontal="left"/>
    </xf>
    <xf numFmtId="0" fontId="80" fillId="0" borderId="0" xfId="3" applyFont="1" applyAlignment="1" applyProtection="1">
      <alignment horizontal="left" readingOrder="1"/>
      <protection locked="0"/>
    </xf>
    <xf numFmtId="0" fontId="0" fillId="0" borderId="0" xfId="0" applyAlignment="1">
      <alignment horizontal="left" vertical="top"/>
    </xf>
    <xf numFmtId="0" fontId="0" fillId="0" borderId="0" xfId="0" applyAlignment="1">
      <alignment horizontal="left"/>
    </xf>
    <xf numFmtId="0" fontId="0" fillId="0" borderId="0" xfId="0" applyAlignment="1">
      <alignment horizontal="left" indent="1"/>
    </xf>
    <xf numFmtId="0" fontId="80" fillId="0" borderId="0" xfId="0" applyFont="1" applyAlignment="1">
      <alignment horizontal="left" vertical="top" indent="1"/>
    </xf>
    <xf numFmtId="0" fontId="0" fillId="0" borderId="0" xfId="0" applyAlignment="1">
      <alignment horizontal="left" vertical="top" indent="1"/>
    </xf>
    <xf numFmtId="0" fontId="0" fillId="0" borderId="0" xfId="3" applyFont="1" applyAlignment="1" applyProtection="1">
      <alignment readingOrder="1"/>
      <protection locked="0"/>
    </xf>
    <xf numFmtId="0" fontId="78" fillId="0" borderId="0" xfId="0" applyFont="1" applyAlignment="1">
      <alignment horizontal="left" readingOrder="1"/>
    </xf>
    <xf numFmtId="0" fontId="0" fillId="0" borderId="0" xfId="0" applyAlignment="1">
      <alignment horizontal="left" readingOrder="1"/>
    </xf>
    <xf numFmtId="0" fontId="73" fillId="0" borderId="0" xfId="3" applyFont="1" applyAlignment="1" applyProtection="1">
      <alignment readingOrder="1"/>
      <protection locked="0"/>
    </xf>
    <xf numFmtId="0" fontId="12" fillId="0" borderId="0" xfId="0" applyFont="1" applyAlignment="1"/>
    <xf numFmtId="0" fontId="0" fillId="0" borderId="0" xfId="0" applyAlignment="1"/>
    <xf numFmtId="0" fontId="13" fillId="0" borderId="0" xfId="0" applyFont="1" applyAlignment="1"/>
    <xf numFmtId="0" fontId="69" fillId="0" borderId="63" xfId="0" applyFont="1" applyBorder="1" applyAlignment="1" applyProtection="1">
      <alignment horizontal="center" vertical="center" readingOrder="1"/>
      <protection locked="0"/>
    </xf>
    <xf numFmtId="0" fontId="69" fillId="0" borderId="64" xfId="0" applyFont="1" applyBorder="1" applyAlignment="1" applyProtection="1">
      <alignment horizontal="center" vertical="center" readingOrder="1"/>
      <protection locked="0"/>
    </xf>
    <xf numFmtId="0" fontId="69" fillId="0" borderId="65" xfId="0" applyFont="1" applyBorder="1" applyAlignment="1" applyProtection="1">
      <alignment horizontal="center" vertical="center" readingOrder="1"/>
      <protection locked="0"/>
    </xf>
    <xf numFmtId="0" fontId="69" fillId="0" borderId="66" xfId="0" applyFont="1" applyBorder="1" applyAlignment="1" applyProtection="1">
      <alignment horizontal="center" vertical="center" readingOrder="1"/>
      <protection locked="0"/>
    </xf>
    <xf numFmtId="0" fontId="69" fillId="0" borderId="67" xfId="0" applyFont="1" applyBorder="1" applyAlignment="1" applyProtection="1">
      <alignment horizontal="center" vertical="center" readingOrder="1"/>
      <protection locked="0"/>
    </xf>
    <xf numFmtId="0" fontId="69" fillId="0" borderId="68" xfId="0" applyFont="1" applyBorder="1" applyAlignment="1" applyProtection="1">
      <alignment horizontal="center" vertical="center" readingOrder="1"/>
      <protection locked="0"/>
    </xf>
    <xf numFmtId="0" fontId="69" fillId="0" borderId="62" xfId="0" applyFont="1" applyBorder="1" applyAlignment="1" applyProtection="1">
      <alignment horizontal="center" vertical="center" readingOrder="1"/>
      <protection locked="0"/>
    </xf>
    <xf numFmtId="0" fontId="69" fillId="0" borderId="70" xfId="0" applyFont="1" applyBorder="1" applyAlignment="1" applyProtection="1">
      <alignment horizontal="center" vertical="center" readingOrder="1"/>
      <protection locked="0"/>
    </xf>
    <xf numFmtId="0" fontId="69" fillId="0" borderId="69" xfId="0" applyFont="1" applyBorder="1" applyAlignment="1" applyProtection="1">
      <alignment horizontal="left" vertical="center" readingOrder="1"/>
      <protection locked="0"/>
    </xf>
    <xf numFmtId="0" fontId="69" fillId="0" borderId="71" xfId="0" applyFont="1" applyBorder="1" applyAlignment="1" applyProtection="1">
      <alignment horizontal="center" vertical="center" readingOrder="1"/>
      <protection locked="0"/>
    </xf>
    <xf numFmtId="0" fontId="69" fillId="0" borderId="72" xfId="0" applyFont="1" applyBorder="1" applyAlignment="1" applyProtection="1">
      <alignment horizontal="center" vertical="center" readingOrder="1"/>
      <protection locked="0"/>
    </xf>
    <xf numFmtId="0" fontId="69" fillId="0" borderId="73" xfId="0" applyFont="1" applyBorder="1" applyAlignment="1" applyProtection="1">
      <alignment horizontal="center" vertical="center" readingOrder="1"/>
      <protection locked="0"/>
    </xf>
    <xf numFmtId="0" fontId="81" fillId="0" borderId="0" xfId="161" applyFont="1" applyAlignment="1" applyProtection="1">
      <alignment vertical="center" readingOrder="1"/>
      <protection locked="0"/>
    </xf>
    <xf numFmtId="0" fontId="81" fillId="0" borderId="0" xfId="161" applyFont="1" applyAlignment="1" applyProtection="1">
      <alignment horizontal="right" vertical="center" readingOrder="1"/>
      <protection locked="0"/>
    </xf>
    <xf numFmtId="0" fontId="82" fillId="0" borderId="0" xfId="3" applyFont="1" applyAlignment="1" applyProtection="1">
      <alignment readingOrder="1"/>
      <protection locked="0"/>
    </xf>
    <xf numFmtId="0" fontId="83" fillId="0" borderId="0" xfId="3" applyFont="1" applyAlignment="1" applyProtection="1">
      <alignment readingOrder="1"/>
      <protection locked="0"/>
    </xf>
    <xf numFmtId="0" fontId="84" fillId="0" borderId="0" xfId="3" applyFont="1" applyAlignment="1" applyProtection="1">
      <alignment readingOrder="1"/>
      <protection locked="0"/>
    </xf>
    <xf numFmtId="0" fontId="0" fillId="0" borderId="74" xfId="0" applyBorder="1"/>
    <xf numFmtId="0" fontId="0" fillId="0" borderId="75" xfId="0" applyBorder="1"/>
    <xf numFmtId="0" fontId="32" fillId="7" borderId="26" xfId="161" applyFont="1" applyFill="1" applyBorder="1" applyAlignment="1" applyProtection="1">
      <alignment vertical="center" readingOrder="1"/>
      <protection locked="0"/>
    </xf>
    <xf numFmtId="0" fontId="0" fillId="2" borderId="6" xfId="0" applyFill="1" applyBorder="1"/>
    <xf numFmtId="0" fontId="0" fillId="2" borderId="7" xfId="0" applyFill="1" applyBorder="1"/>
    <xf numFmtId="0" fontId="0" fillId="2" borderId="8" xfId="0" applyFill="1" applyBorder="1"/>
    <xf numFmtId="0" fontId="79" fillId="0" borderId="0" xfId="0" applyFont="1" applyAlignment="1">
      <alignment horizontal="left" vertical="top" wrapText="1"/>
    </xf>
    <xf numFmtId="0" fontId="86" fillId="0" borderId="0" xfId="3" applyFont="1" applyAlignment="1" applyProtection="1">
      <alignment horizontal="left" readingOrder="1"/>
      <protection locked="0"/>
    </xf>
    <xf numFmtId="0" fontId="1" fillId="2" borderId="0" xfId="3" applyFont="1" applyFill="1" applyAlignment="1" applyProtection="1">
      <alignment vertical="top" readingOrder="1"/>
      <protection locked="0"/>
    </xf>
    <xf numFmtId="0" fontId="15" fillId="2" borderId="0" xfId="0" applyFont="1" applyFill="1" applyAlignment="1" applyProtection="1">
      <alignment horizontal="center" vertical="center" readingOrder="1"/>
      <protection locked="0"/>
    </xf>
    <xf numFmtId="0" fontId="1" fillId="0" borderId="0" xfId="3" applyFont="1" applyBorder="1" applyAlignment="1" applyProtection="1">
      <alignment readingOrder="1"/>
      <protection locked="0"/>
    </xf>
    <xf numFmtId="0" fontId="15" fillId="0" borderId="0" xfId="0" applyFont="1" applyBorder="1" applyAlignment="1" applyProtection="1">
      <alignment horizontal="center" vertical="center" readingOrder="1"/>
      <protection locked="0"/>
    </xf>
    <xf numFmtId="0" fontId="35" fillId="0" borderId="0" xfId="0" applyFont="1" applyBorder="1" applyAlignment="1" applyProtection="1">
      <alignment horizontal="left" vertical="center" readingOrder="1"/>
      <protection locked="0"/>
    </xf>
    <xf numFmtId="0" fontId="7" fillId="0" borderId="0" xfId="3" applyFont="1" applyBorder="1" applyAlignment="1" applyProtection="1">
      <alignment horizontal="center" readingOrder="1"/>
      <protection locked="0"/>
    </xf>
    <xf numFmtId="0" fontId="7" fillId="0" borderId="0" xfId="3" applyFont="1" applyAlignment="1" applyProtection="1">
      <alignment horizontal="center" readingOrder="1"/>
      <protection locked="0"/>
    </xf>
    <xf numFmtId="0" fontId="43" fillId="0" borderId="0" xfId="0" applyFont="1" applyAlignment="1" applyProtection="1">
      <alignment horizontal="center" vertical="center" readingOrder="1"/>
      <protection locked="0"/>
    </xf>
    <xf numFmtId="0" fontId="0" fillId="0" borderId="0" xfId="0" applyAlignment="1" applyProtection="1">
      <alignment horizontal="center" vertical="center" readingOrder="1"/>
      <protection locked="0"/>
    </xf>
    <xf numFmtId="0" fontId="7" fillId="0" borderId="0" xfId="3" applyFont="1" applyBorder="1" applyAlignment="1" applyProtection="1">
      <alignment horizontal="center" vertical="top" readingOrder="1"/>
      <protection locked="0"/>
    </xf>
    <xf numFmtId="0" fontId="7" fillId="0" borderId="0" xfId="3" applyFont="1" applyBorder="1" applyAlignment="1" applyProtection="1">
      <alignment horizontal="center" vertical="center" readingOrder="1"/>
      <protection locked="0"/>
    </xf>
    <xf numFmtId="0" fontId="7" fillId="0" borderId="0" xfId="3" applyFont="1" applyAlignment="1" applyProtection="1">
      <alignment horizontal="center" vertical="center" readingOrder="1"/>
      <protection locked="0"/>
    </xf>
    <xf numFmtId="0" fontId="14" fillId="0" borderId="0" xfId="0" applyFont="1" applyBorder="1" applyAlignment="1" applyProtection="1">
      <alignment horizontal="center" vertical="center" readingOrder="1"/>
      <protection locked="0"/>
    </xf>
    <xf numFmtId="0" fontId="44" fillId="2" borderId="3" xfId="0" applyFont="1" applyFill="1" applyBorder="1" applyAlignment="1" applyProtection="1">
      <alignment horizontal="center" vertical="center" readingOrder="1"/>
      <protection locked="0"/>
    </xf>
    <xf numFmtId="0" fontId="44" fillId="2" borderId="5" xfId="0" applyFont="1" applyFill="1" applyBorder="1" applyAlignment="1" applyProtection="1">
      <alignment horizontal="center" vertical="center" readingOrder="1"/>
      <protection locked="0"/>
    </xf>
    <xf numFmtId="0" fontId="14" fillId="0" borderId="5" xfId="0" applyFont="1" applyBorder="1" applyAlignment="1" applyProtection="1">
      <alignment horizontal="center" vertical="center" readingOrder="1"/>
      <protection locked="0"/>
    </xf>
    <xf numFmtId="0" fontId="14" fillId="0" borderId="4" xfId="0" applyFont="1" applyBorder="1" applyAlignment="1" applyProtection="1">
      <alignment horizontal="center" vertical="center" readingOrder="1"/>
      <protection locked="0"/>
    </xf>
    <xf numFmtId="0" fontId="36" fillId="0" borderId="0" xfId="0" applyFont="1" applyAlignment="1" applyProtection="1">
      <alignment horizontal="right" vertical="center"/>
      <protection hidden="1"/>
    </xf>
    <xf numFmtId="0" fontId="8" fillId="0" borderId="0" xfId="3" applyFont="1" applyBorder="1" applyAlignment="1" applyProtection="1">
      <alignment readingOrder="1"/>
      <protection locked="0"/>
    </xf>
    <xf numFmtId="0" fontId="8" fillId="2" borderId="0" xfId="3" applyFont="1" applyFill="1" applyBorder="1" applyAlignment="1" applyProtection="1">
      <alignment readingOrder="1"/>
      <protection locked="0"/>
    </xf>
    <xf numFmtId="0" fontId="8" fillId="0" borderId="0" xfId="0" applyFont="1" applyBorder="1" applyAlignment="1" applyProtection="1">
      <alignment horizontal="center" readingOrder="1"/>
      <protection locked="0"/>
    </xf>
    <xf numFmtId="0" fontId="8" fillId="2" borderId="0" xfId="3" applyFont="1" applyFill="1" applyBorder="1" applyAlignment="1" applyProtection="1">
      <alignment vertical="top" readingOrder="1"/>
      <protection locked="0"/>
    </xf>
    <xf numFmtId="0" fontId="8" fillId="0" borderId="0" xfId="3" applyFont="1" applyBorder="1" applyAlignment="1" applyProtection="1">
      <alignment vertical="top" readingOrder="1"/>
      <protection locked="0"/>
    </xf>
    <xf numFmtId="0" fontId="8" fillId="0" borderId="0" xfId="0" applyFont="1" applyBorder="1" applyAlignment="1" applyProtection="1">
      <alignment horizontal="center" vertical="top" readingOrder="1"/>
      <protection locked="0"/>
    </xf>
    <xf numFmtId="0" fontId="44" fillId="2" borderId="16" xfId="0" applyFont="1" applyFill="1" applyBorder="1" applyAlignment="1" applyProtection="1">
      <alignment horizontal="center" vertical="center" readingOrder="1"/>
      <protection locked="0"/>
    </xf>
    <xf numFmtId="0" fontId="1" fillId="2" borderId="0" xfId="3" applyFont="1" applyFill="1" applyAlignment="1" applyProtection="1">
      <alignment readingOrder="1"/>
      <protection locked="0"/>
    </xf>
    <xf numFmtId="0" fontId="42" fillId="2" borderId="15" xfId="0" applyFont="1" applyFill="1" applyBorder="1" applyAlignment="1" applyProtection="1">
      <alignment horizontal="center" vertical="center" readingOrder="1"/>
      <protection locked="0"/>
    </xf>
    <xf numFmtId="0" fontId="42" fillId="2" borderId="0" xfId="0" applyFont="1" applyFill="1" applyBorder="1" applyAlignment="1" applyProtection="1">
      <alignment horizontal="center" vertical="center" readingOrder="1"/>
      <protection locked="0"/>
    </xf>
    <xf numFmtId="0" fontId="23" fillId="2" borderId="0" xfId="0" quotePrefix="1" applyFont="1" applyFill="1" applyAlignment="1" applyProtection="1">
      <alignment horizontal="center" vertical="center" readingOrder="1"/>
      <protection locked="0"/>
    </xf>
    <xf numFmtId="0" fontId="1" fillId="0" borderId="12" xfId="3" applyFont="1" applyBorder="1" applyAlignment="1" applyProtection="1">
      <alignment readingOrder="1"/>
      <protection locked="0"/>
    </xf>
    <xf numFmtId="0" fontId="79" fillId="0" borderId="0" xfId="0" applyFont="1" applyAlignment="1">
      <alignment horizontal="left" vertical="top" wrapText="1" indent="2"/>
    </xf>
    <xf numFmtId="0" fontId="33" fillId="0" borderId="0" xfId="167" applyFont="1" applyAlignment="1" applyProtection="1">
      <alignment vertical="center" readingOrder="1"/>
      <protection locked="0"/>
    </xf>
    <xf numFmtId="0" fontId="75" fillId="0" borderId="0" xfId="3" applyFont="1" applyAlignment="1" applyProtection="1">
      <alignment readingOrder="1"/>
      <protection locked="0"/>
    </xf>
    <xf numFmtId="0" fontId="55" fillId="21" borderId="3" xfId="0" applyFont="1" applyFill="1" applyBorder="1" applyAlignment="1" applyProtection="1">
      <alignment horizontal="center" vertical="top" wrapText="1" readingOrder="1"/>
      <protection locked="0"/>
    </xf>
    <xf numFmtId="0" fontId="55" fillId="21" borderId="5" xfId="0" applyFont="1" applyFill="1" applyBorder="1" applyAlignment="1" applyProtection="1">
      <alignment horizontal="center" vertical="top" wrapText="1" readingOrder="1"/>
      <protection locked="0"/>
    </xf>
    <xf numFmtId="0" fontId="55" fillId="21" borderId="4" xfId="0" applyFont="1" applyFill="1" applyBorder="1" applyAlignment="1" applyProtection="1">
      <alignment horizontal="center" vertical="top" wrapText="1" readingOrder="1"/>
      <protection locked="0"/>
    </xf>
    <xf numFmtId="0" fontId="55" fillId="21" borderId="10" xfId="0" applyFont="1" applyFill="1" applyBorder="1" applyAlignment="1" applyProtection="1">
      <alignment horizontal="center" vertical="top" wrapText="1" readingOrder="1"/>
      <protection locked="0"/>
    </xf>
    <xf numFmtId="0" fontId="73" fillId="21" borderId="76" xfId="0" applyFont="1" applyFill="1" applyBorder="1"/>
    <xf numFmtId="0" fontId="73" fillId="21" borderId="77" xfId="0" applyFont="1" applyFill="1" applyBorder="1"/>
    <xf numFmtId="0" fontId="73" fillId="21" borderId="10" xfId="0" applyFont="1" applyFill="1" applyBorder="1"/>
    <xf numFmtId="0" fontId="73" fillId="21" borderId="11" xfId="0" applyFont="1" applyFill="1" applyBorder="1"/>
    <xf numFmtId="0" fontId="32" fillId="22" borderId="28" xfId="161" applyFont="1" applyFill="1" applyBorder="1" applyAlignment="1" applyProtection="1">
      <alignment horizontal="right" vertical="center" readingOrder="1"/>
      <protection locked="0"/>
    </xf>
    <xf numFmtId="0" fontId="32" fillId="22" borderId="28" xfId="161" applyFont="1" applyFill="1" applyBorder="1" applyAlignment="1" applyProtection="1">
      <alignment vertical="center" readingOrder="1"/>
      <protection locked="0"/>
    </xf>
    <xf numFmtId="0" fontId="32" fillId="22" borderId="61" xfId="161" applyFont="1" applyFill="1" applyBorder="1" applyAlignment="1" applyProtection="1">
      <alignment horizontal="right" vertical="center" readingOrder="1"/>
      <protection locked="0"/>
    </xf>
    <xf numFmtId="0" fontId="32" fillId="22" borderId="28" xfId="161" applyFont="1" applyFill="1" applyBorder="1" applyAlignment="1" applyProtection="1">
      <alignment horizontal="center" vertical="center" readingOrder="1"/>
      <protection locked="0"/>
    </xf>
    <xf numFmtId="0" fontId="32" fillId="22" borderId="27" xfId="161" applyFont="1" applyFill="1" applyBorder="1" applyAlignment="1" applyProtection="1">
      <alignment horizontal="right" vertical="center" readingOrder="1"/>
      <protection locked="0"/>
    </xf>
    <xf numFmtId="0" fontId="32" fillId="22" borderId="26" xfId="161" applyFont="1" applyFill="1" applyBorder="1" applyAlignment="1" applyProtection="1">
      <alignment vertical="center" readingOrder="1"/>
      <protection locked="0"/>
    </xf>
    <xf numFmtId="0" fontId="32" fillId="22" borderId="37" xfId="161" applyFont="1" applyFill="1" applyBorder="1" applyAlignment="1" applyProtection="1">
      <alignment vertical="center" readingOrder="1"/>
      <protection locked="0"/>
    </xf>
    <xf numFmtId="0" fontId="32" fillId="22" borderId="39" xfId="161" applyFont="1" applyFill="1" applyBorder="1" applyAlignment="1" applyProtection="1">
      <alignment vertical="center" readingOrder="1"/>
      <protection locked="0"/>
    </xf>
    <xf numFmtId="0" fontId="48" fillId="22" borderId="39" xfId="161" applyFont="1" applyFill="1" applyBorder="1" applyAlignment="1" applyProtection="1">
      <alignment vertical="center" readingOrder="1"/>
      <protection locked="0"/>
    </xf>
    <xf numFmtId="0" fontId="87" fillId="22" borderId="39" xfId="3" applyFont="1" applyFill="1" applyBorder="1" applyAlignment="1" applyProtection="1">
      <alignment vertical="center" readingOrder="1"/>
      <protection locked="0"/>
    </xf>
    <xf numFmtId="38" fontId="48" fillId="22" borderId="39" xfId="3" quotePrefix="1" applyNumberFormat="1" applyFont="1" applyFill="1" applyBorder="1" applyAlignment="1" applyProtection="1">
      <alignment vertical="center" readingOrder="1"/>
      <protection locked="0"/>
    </xf>
    <xf numFmtId="38" fontId="88" fillId="22" borderId="39" xfId="3" quotePrefix="1" applyNumberFormat="1" applyFont="1" applyFill="1" applyBorder="1" applyAlignment="1" applyProtection="1">
      <alignment horizontal="right" vertical="center" readingOrder="1"/>
      <protection locked="0"/>
    </xf>
    <xf numFmtId="38" fontId="48" fillId="22" borderId="39" xfId="3" quotePrefix="1" applyNumberFormat="1" applyFont="1" applyFill="1" applyBorder="1" applyAlignment="1" applyProtection="1">
      <alignment horizontal="right" vertical="center" readingOrder="1"/>
      <protection locked="0"/>
    </xf>
    <xf numFmtId="38" fontId="48" fillId="22" borderId="38" xfId="3" quotePrefix="1" applyNumberFormat="1" applyFont="1" applyFill="1" applyBorder="1" applyAlignment="1" applyProtection="1">
      <alignment horizontal="right" vertical="center" readingOrder="1"/>
      <protection locked="0"/>
    </xf>
    <xf numFmtId="0" fontId="1" fillId="22" borderId="0" xfId="3" applyFont="1" applyFill="1" applyAlignment="1" applyProtection="1">
      <alignment readingOrder="1"/>
      <protection locked="0"/>
    </xf>
    <xf numFmtId="0" fontId="0" fillId="0" borderId="78" xfId="0" applyBorder="1"/>
    <xf numFmtId="0" fontId="32" fillId="22" borderId="0" xfId="161" applyFont="1" applyFill="1" applyBorder="1" applyAlignment="1" applyProtection="1">
      <alignment horizontal="right" vertical="center" readingOrder="1"/>
      <protection locked="0"/>
    </xf>
    <xf numFmtId="0" fontId="32" fillId="22" borderId="7" xfId="161" applyFont="1" applyFill="1" applyBorder="1" applyAlignment="1" applyProtection="1">
      <alignment horizontal="right" vertical="center" readingOrder="1"/>
      <protection locked="0"/>
    </xf>
    <xf numFmtId="0" fontId="32" fillId="22" borderId="7" xfId="161" applyFont="1" applyFill="1" applyBorder="1" applyAlignment="1" applyProtection="1">
      <alignment horizontal="center" vertical="center" readingOrder="1"/>
      <protection locked="0"/>
    </xf>
    <xf numFmtId="0" fontId="32" fillId="22" borderId="8" xfId="161" applyFont="1" applyFill="1" applyBorder="1" applyAlignment="1" applyProtection="1">
      <alignment horizontal="right" vertical="center" readingOrder="1"/>
      <protection locked="0"/>
    </xf>
    <xf numFmtId="0" fontId="0" fillId="21" borderId="88" xfId="0" applyFill="1" applyBorder="1"/>
    <xf numFmtId="0" fontId="69" fillId="0" borderId="34" xfId="0" applyFont="1" applyBorder="1" applyAlignment="1">
      <alignment horizontal="left" vertical="center" wrapText="1" readingOrder="1"/>
    </xf>
    <xf numFmtId="0" fontId="69" fillId="0" borderId="39" xfId="0" applyFont="1" applyBorder="1" applyAlignment="1">
      <alignment horizontal="left" vertical="center" wrapText="1" readingOrder="1"/>
    </xf>
    <xf numFmtId="0" fontId="55" fillId="19" borderId="7" xfId="0" applyFont="1" applyFill="1" applyBorder="1" applyAlignment="1" applyProtection="1">
      <alignment horizontal="center" vertical="top" wrapText="1" readingOrder="2"/>
      <protection locked="0"/>
    </xf>
    <xf numFmtId="0" fontId="55" fillId="19" borderId="0" xfId="0" applyFont="1" applyFill="1" applyBorder="1" applyAlignment="1" applyProtection="1">
      <alignment horizontal="center" vertical="top" wrapText="1" readingOrder="2"/>
      <protection locked="0"/>
    </xf>
    <xf numFmtId="0" fontId="55" fillId="19" borderId="10" xfId="0" applyFont="1" applyFill="1" applyBorder="1" applyAlignment="1" applyProtection="1">
      <alignment horizontal="center" vertical="top" wrapText="1" readingOrder="2"/>
      <protection locked="0"/>
    </xf>
    <xf numFmtId="0" fontId="55" fillId="20" borderId="7" xfId="0" applyFont="1" applyFill="1" applyBorder="1" applyAlignment="1" applyProtection="1">
      <alignment horizontal="center" vertical="center" wrapText="1" readingOrder="2"/>
      <protection locked="0"/>
    </xf>
    <xf numFmtId="0" fontId="55" fillId="20" borderId="8" xfId="0" applyFont="1" applyFill="1" applyBorder="1" applyAlignment="1" applyProtection="1">
      <alignment horizontal="center" vertical="center" wrapText="1" readingOrder="2"/>
      <protection locked="0"/>
    </xf>
    <xf numFmtId="0" fontId="55" fillId="20" borderId="0" xfId="0" applyFont="1" applyFill="1" applyBorder="1" applyAlignment="1" applyProtection="1">
      <alignment horizontal="center" vertical="center" wrapText="1" readingOrder="2"/>
      <protection locked="0"/>
    </xf>
    <xf numFmtId="0" fontId="55" fillId="20" borderId="12" xfId="0" applyFont="1" applyFill="1" applyBorder="1" applyAlignment="1" applyProtection="1">
      <alignment horizontal="center" vertical="center" wrapText="1" readingOrder="2"/>
      <protection locked="0"/>
    </xf>
    <xf numFmtId="0" fontId="55" fillId="20" borderId="9" xfId="0" applyFont="1" applyFill="1" applyBorder="1" applyAlignment="1" applyProtection="1">
      <alignment horizontal="center" vertical="center" wrapText="1" readingOrder="2"/>
      <protection locked="0"/>
    </xf>
    <xf numFmtId="0" fontId="55" fillId="20" borderId="10" xfId="0" applyFont="1" applyFill="1" applyBorder="1" applyAlignment="1" applyProtection="1">
      <alignment horizontal="center" vertical="center" wrapText="1" readingOrder="2"/>
      <protection locked="0"/>
    </xf>
    <xf numFmtId="0" fontId="55" fillId="20" borderId="11" xfId="0" applyFont="1" applyFill="1" applyBorder="1" applyAlignment="1" applyProtection="1">
      <alignment horizontal="center" vertical="center" wrapText="1" readingOrder="2"/>
      <protection locked="0"/>
    </xf>
    <xf numFmtId="0" fontId="0" fillId="21" borderId="86" xfId="0" applyFill="1" applyBorder="1" applyAlignment="1">
      <alignment vertical="center" wrapText="1" readingOrder="1"/>
    </xf>
    <xf numFmtId="0" fontId="55" fillId="19" borderId="6" xfId="0" quotePrefix="1" applyFont="1" applyFill="1" applyBorder="1" applyAlignment="1" applyProtection="1">
      <alignment horizontal="center" vertical="top" wrapText="1" readingOrder="2"/>
      <protection locked="0"/>
    </xf>
    <xf numFmtId="0" fontId="55" fillId="19" borderId="7" xfId="0" quotePrefix="1" applyFont="1" applyFill="1" applyBorder="1" applyAlignment="1" applyProtection="1">
      <alignment horizontal="center" vertical="top" wrapText="1" readingOrder="2"/>
      <protection locked="0"/>
    </xf>
    <xf numFmtId="0" fontId="55" fillId="19" borderId="8" xfId="0" quotePrefix="1" applyFont="1" applyFill="1" applyBorder="1" applyAlignment="1" applyProtection="1">
      <alignment horizontal="center" vertical="top" wrapText="1" readingOrder="2"/>
      <protection locked="0"/>
    </xf>
    <xf numFmtId="0" fontId="55" fillId="20" borderId="6" xfId="0" applyFont="1" applyFill="1" applyBorder="1" applyAlignment="1" applyProtection="1">
      <alignment horizontal="center" vertical="center" wrapText="1" readingOrder="2"/>
      <protection locked="0"/>
    </xf>
    <xf numFmtId="0" fontId="55" fillId="19" borderId="13" xfId="0" quotePrefix="1" applyFont="1" applyFill="1" applyBorder="1" applyAlignment="1" applyProtection="1">
      <alignment horizontal="center" vertical="top" wrapText="1" readingOrder="2"/>
      <protection locked="0"/>
    </xf>
    <xf numFmtId="0" fontId="55" fillId="19" borderId="0" xfId="0" quotePrefix="1" applyFont="1" applyFill="1" applyBorder="1" applyAlignment="1" applyProtection="1">
      <alignment horizontal="center" vertical="top" wrapText="1" readingOrder="2"/>
      <protection locked="0"/>
    </xf>
    <xf numFmtId="0" fontId="55" fillId="19" borderId="12" xfId="0" quotePrefix="1" applyFont="1" applyFill="1" applyBorder="1" applyAlignment="1" applyProtection="1">
      <alignment horizontal="center" vertical="top" wrapText="1" readingOrder="2"/>
      <protection locked="0"/>
    </xf>
    <xf numFmtId="0" fontId="55" fillId="20" borderId="13" xfId="0" applyFont="1" applyFill="1" applyBorder="1" applyAlignment="1" applyProtection="1">
      <alignment horizontal="center" vertical="center" wrapText="1" readingOrder="2"/>
      <protection locked="0"/>
    </xf>
    <xf numFmtId="0" fontId="55" fillId="19" borderId="9" xfId="0" quotePrefix="1" applyFont="1" applyFill="1" applyBorder="1" applyAlignment="1" applyProtection="1">
      <alignment horizontal="center" vertical="top" wrapText="1" readingOrder="2"/>
      <protection locked="0"/>
    </xf>
    <xf numFmtId="0" fontId="55" fillId="19" borderId="10" xfId="0" quotePrefix="1" applyFont="1" applyFill="1" applyBorder="1" applyAlignment="1" applyProtection="1">
      <alignment horizontal="center" vertical="top" wrapText="1" readingOrder="2"/>
      <protection locked="0"/>
    </xf>
    <xf numFmtId="0" fontId="55" fillId="19" borderId="11" xfId="0" quotePrefix="1" applyFont="1" applyFill="1" applyBorder="1" applyAlignment="1" applyProtection="1">
      <alignment horizontal="center" vertical="top" wrapText="1" readingOrder="2"/>
      <protection locked="0"/>
    </xf>
    <xf numFmtId="0" fontId="0" fillId="21" borderId="83" xfId="0" applyFill="1" applyBorder="1" applyAlignment="1">
      <alignment vertical="center" readingOrder="1"/>
    </xf>
    <xf numFmtId="0" fontId="89" fillId="17" borderId="97" xfId="0" applyFont="1" applyFill="1" applyBorder="1" applyAlignment="1">
      <alignment horizontal="center" vertical="center"/>
    </xf>
    <xf numFmtId="0" fontId="70" fillId="0" borderId="0" xfId="3" applyFont="1" applyAlignment="1" applyProtection="1">
      <alignment wrapText="1" readingOrder="1"/>
      <protection locked="0"/>
    </xf>
    <xf numFmtId="0" fontId="79" fillId="0" borderId="0" xfId="0" applyFont="1" applyAlignment="1">
      <alignment horizontal="left" vertical="top" wrapText="1" indent="1"/>
    </xf>
    <xf numFmtId="0" fontId="95" fillId="0" borderId="0" xfId="3" applyFont="1" applyAlignment="1" applyProtection="1">
      <alignment horizontal="center" readingOrder="1"/>
      <protection locked="0"/>
    </xf>
    <xf numFmtId="0" fontId="96" fillId="0" borderId="0" xfId="3" applyFont="1" applyAlignment="1" applyProtection="1">
      <alignment horizontal="left" readingOrder="1"/>
      <protection locked="0"/>
    </xf>
    <xf numFmtId="0" fontId="56" fillId="20" borderId="0" xfId="0" applyFont="1" applyFill="1" applyAlignment="1">
      <alignment horizontal="center" vertical="top" wrapText="1" readingOrder="1"/>
    </xf>
    <xf numFmtId="0" fontId="55" fillId="20" borderId="6" xfId="0" quotePrefix="1" applyFont="1" applyFill="1" applyBorder="1" applyAlignment="1" applyProtection="1">
      <alignment horizontal="center" vertical="center" wrapText="1" readingOrder="1"/>
      <protection locked="0"/>
    </xf>
    <xf numFmtId="0" fontId="55" fillId="20" borderId="7" xfId="0" applyFont="1" applyFill="1" applyBorder="1" applyAlignment="1" applyProtection="1">
      <alignment horizontal="center" wrapText="1" readingOrder="1"/>
      <protection locked="0"/>
    </xf>
    <xf numFmtId="0" fontId="55" fillId="20" borderId="8" xfId="0" applyFont="1" applyFill="1" applyBorder="1" applyAlignment="1" applyProtection="1">
      <alignment horizontal="center" wrapText="1" readingOrder="1"/>
      <protection locked="0"/>
    </xf>
    <xf numFmtId="0" fontId="55" fillId="19" borderId="6" xfId="0" quotePrefix="1" applyFont="1" applyFill="1" applyBorder="1" applyAlignment="1" applyProtection="1">
      <alignment horizontal="center" vertical="center" wrapText="1" readingOrder="1"/>
      <protection locked="0"/>
    </xf>
    <xf numFmtId="0" fontId="55" fillId="19" borderId="7" xfId="0" applyFont="1" applyFill="1" applyBorder="1" applyAlignment="1" applyProtection="1">
      <alignment horizontal="center" wrapText="1" readingOrder="1"/>
      <protection locked="0"/>
    </xf>
    <xf numFmtId="0" fontId="55" fillId="19" borderId="8" xfId="0" applyFont="1" applyFill="1" applyBorder="1" applyAlignment="1" applyProtection="1">
      <alignment horizontal="center" wrapText="1" readingOrder="1"/>
      <protection locked="0"/>
    </xf>
    <xf numFmtId="0" fontId="0" fillId="0" borderId="74" xfId="0" quotePrefix="1" applyBorder="1"/>
    <xf numFmtId="0" fontId="95" fillId="0" borderId="0" xfId="3" applyFont="1" applyAlignment="1" applyProtection="1">
      <alignment horizontal="left" readingOrder="1"/>
      <protection locked="0"/>
    </xf>
    <xf numFmtId="0" fontId="69" fillId="0" borderId="4" xfId="0" applyFont="1" applyBorder="1" applyAlignment="1" applyProtection="1">
      <alignment horizontal="center" vertical="center" readingOrder="1"/>
      <protection locked="0"/>
    </xf>
    <xf numFmtId="0" fontId="56" fillId="20" borderId="0" xfId="0" applyFont="1" applyFill="1" applyBorder="1" applyAlignment="1">
      <alignment horizontal="center" vertical="top" wrapText="1" readingOrder="1"/>
    </xf>
    <xf numFmtId="0" fontId="56" fillId="19" borderId="0" xfId="0" applyFont="1" applyFill="1" applyBorder="1" applyAlignment="1">
      <alignment horizontal="center" vertical="top" wrapText="1" readingOrder="1"/>
    </xf>
    <xf numFmtId="0" fontId="56" fillId="19" borderId="0" xfId="0" applyFont="1" applyFill="1" applyAlignment="1">
      <alignment horizontal="center" vertical="top" wrapText="1" readingOrder="1"/>
    </xf>
    <xf numFmtId="0" fontId="69" fillId="0" borderId="60" xfId="0" applyFont="1" applyBorder="1" applyAlignment="1" applyProtection="1">
      <alignment horizontal="center" vertical="center" readingOrder="1"/>
      <protection locked="0"/>
    </xf>
    <xf numFmtId="0" fontId="69" fillId="0" borderId="104" xfId="0" applyFont="1" applyBorder="1" applyAlignment="1" applyProtection="1">
      <alignment horizontal="center" vertical="center" wrapText="1" readingOrder="1"/>
      <protection locked="0"/>
    </xf>
    <xf numFmtId="0" fontId="23" fillId="0" borderId="15" xfId="0" quotePrefix="1" applyFont="1" applyBorder="1" applyAlignment="1" applyProtection="1">
      <alignment horizontal="center" vertical="center" readingOrder="1"/>
      <protection locked="0"/>
    </xf>
    <xf numFmtId="0" fontId="0" fillId="0" borderId="19" xfId="0" applyBorder="1" applyAlignment="1" applyProtection="1">
      <alignment horizontal="center" vertical="center" readingOrder="1"/>
      <protection locked="0"/>
    </xf>
    <xf numFmtId="38" fontId="69" fillId="0" borderId="36" xfId="0" applyNumberFormat="1" applyFont="1" applyBorder="1" applyAlignment="1" applyProtection="1">
      <alignment horizontal="center" vertical="center" readingOrder="1"/>
      <protection locked="0"/>
    </xf>
    <xf numFmtId="0" fontId="69" fillId="0" borderId="34" xfId="0" applyFont="1" applyBorder="1" applyAlignment="1">
      <alignment horizontal="center" vertical="center" readingOrder="1"/>
    </xf>
    <xf numFmtId="0" fontId="69" fillId="0" borderId="35" xfId="0" applyFont="1" applyBorder="1" applyAlignment="1">
      <alignment horizontal="center" vertical="center" readingOrder="1"/>
    </xf>
    <xf numFmtId="38" fontId="69" fillId="0" borderId="34" xfId="0" applyNumberFormat="1" applyFont="1" applyBorder="1" applyAlignment="1" applyProtection="1">
      <alignment horizontal="center" vertical="center" readingOrder="1"/>
      <protection locked="0"/>
    </xf>
    <xf numFmtId="38" fontId="69" fillId="0" borderId="35" xfId="0" applyNumberFormat="1" applyFont="1" applyBorder="1" applyAlignment="1" applyProtection="1">
      <alignment horizontal="center" vertical="center" readingOrder="1"/>
      <protection locked="0"/>
    </xf>
    <xf numFmtId="0" fontId="69" fillId="18" borderId="47" xfId="0" applyFont="1" applyFill="1" applyBorder="1" applyAlignment="1" applyProtection="1">
      <alignment horizontal="left" vertical="center" wrapText="1" readingOrder="1"/>
      <protection locked="0"/>
    </xf>
    <xf numFmtId="0" fontId="69" fillId="18" borderId="48" xfId="0" applyFont="1" applyFill="1" applyBorder="1" applyAlignment="1" applyProtection="1">
      <alignment horizontal="left" vertical="center" wrapText="1" readingOrder="1"/>
      <protection locked="0"/>
    </xf>
    <xf numFmtId="0" fontId="69" fillId="0" borderId="48" xfId="0" applyFont="1" applyBorder="1" applyAlignment="1" applyProtection="1">
      <alignment horizontal="center" vertical="center" readingOrder="1"/>
      <protection locked="0"/>
    </xf>
    <xf numFmtId="0" fontId="69" fillId="0" borderId="49" xfId="0" applyFont="1" applyBorder="1" applyAlignment="1" applyProtection="1">
      <alignment horizontal="center" vertical="center" readingOrder="1"/>
      <protection locked="0"/>
    </xf>
    <xf numFmtId="0" fontId="69" fillId="18" borderId="55" xfId="0" applyFont="1" applyFill="1" applyBorder="1" applyAlignment="1" applyProtection="1">
      <alignment horizontal="left" vertical="center" wrapText="1" readingOrder="1"/>
      <protection locked="0"/>
    </xf>
    <xf numFmtId="0" fontId="69" fillId="0" borderId="37" xfId="0" applyFont="1" applyBorder="1" applyAlignment="1" applyProtection="1">
      <alignment horizontal="left" vertical="center" wrapText="1" readingOrder="1"/>
      <protection locked="0"/>
    </xf>
    <xf numFmtId="0" fontId="69" fillId="0" borderId="39" xfId="0" applyFont="1" applyBorder="1" applyAlignment="1" applyProtection="1">
      <alignment horizontal="left" vertical="center" wrapText="1" readingOrder="1"/>
      <protection locked="0"/>
    </xf>
    <xf numFmtId="0" fontId="69" fillId="0" borderId="40" xfId="0" applyFont="1" applyBorder="1" applyAlignment="1">
      <alignment horizontal="left" vertical="center" wrapText="1" readingOrder="1"/>
    </xf>
    <xf numFmtId="38" fontId="69" fillId="0" borderId="48" xfId="0" applyNumberFormat="1" applyFont="1" applyBorder="1" applyAlignment="1" applyProtection="1">
      <alignment horizontal="center" vertical="center" readingOrder="1"/>
      <protection locked="0"/>
    </xf>
    <xf numFmtId="0" fontId="69" fillId="0" borderId="48" xfId="0" applyFont="1" applyBorder="1" applyAlignment="1">
      <alignment horizontal="center" vertical="center" readingOrder="1"/>
    </xf>
    <xf numFmtId="0" fontId="69" fillId="0" borderId="39" xfId="0" applyFont="1" applyBorder="1" applyAlignment="1">
      <alignment horizontal="left" vertical="center" wrapText="1" readingOrder="1"/>
    </xf>
    <xf numFmtId="0" fontId="69" fillId="0" borderId="32" xfId="0" applyFont="1" applyBorder="1" applyAlignment="1" applyProtection="1">
      <alignment horizontal="left" vertical="center" wrapText="1" readingOrder="1"/>
      <protection locked="0"/>
    </xf>
    <xf numFmtId="0" fontId="69" fillId="0" borderId="34" xfId="0" applyFont="1" applyBorder="1" applyAlignment="1">
      <alignment horizontal="left" vertical="center" wrapText="1" readingOrder="1"/>
    </xf>
    <xf numFmtId="0" fontId="69" fillId="0" borderId="35" xfId="0" applyFont="1" applyBorder="1" applyAlignment="1">
      <alignment horizontal="left" vertical="center" wrapText="1" readingOrder="1"/>
    </xf>
    <xf numFmtId="0" fontId="69" fillId="18" borderId="45" xfId="0" applyFont="1" applyFill="1" applyBorder="1" applyAlignment="1" applyProtection="1">
      <alignment horizontal="left" vertical="center" wrapText="1" readingOrder="1"/>
      <protection locked="0"/>
    </xf>
    <xf numFmtId="0" fontId="69" fillId="18" borderId="21" xfId="0" applyFont="1" applyFill="1" applyBorder="1" applyAlignment="1" applyProtection="1">
      <alignment horizontal="left" vertical="center" wrapText="1" readingOrder="1"/>
      <protection locked="0"/>
    </xf>
    <xf numFmtId="0" fontId="69" fillId="0" borderId="21" xfId="0" applyFont="1" applyBorder="1" applyAlignment="1" applyProtection="1">
      <alignment horizontal="center" vertical="center" readingOrder="1"/>
      <protection locked="0"/>
    </xf>
    <xf numFmtId="0" fontId="69" fillId="0" borderId="46" xfId="0" applyFont="1" applyBorder="1" applyAlignment="1" applyProtection="1">
      <alignment horizontal="center" vertical="center" readingOrder="1"/>
      <protection locked="0"/>
    </xf>
    <xf numFmtId="0" fontId="69" fillId="18" borderId="32" xfId="0" applyFont="1" applyFill="1" applyBorder="1" applyAlignment="1" applyProtection="1">
      <alignment vertical="center" readingOrder="1"/>
      <protection locked="0"/>
    </xf>
    <xf numFmtId="0" fontId="69" fillId="18" borderId="34" xfId="0" applyFont="1" applyFill="1" applyBorder="1" applyAlignment="1" applyProtection="1">
      <alignment vertical="center" readingOrder="1"/>
      <protection locked="0"/>
    </xf>
    <xf numFmtId="0" fontId="69" fillId="18" borderId="33" xfId="0" applyFont="1" applyFill="1" applyBorder="1" applyAlignment="1" applyProtection="1">
      <alignment vertical="center" readingOrder="1"/>
      <protection locked="0"/>
    </xf>
    <xf numFmtId="0" fontId="69" fillId="18" borderId="54" xfId="0" applyFont="1" applyFill="1" applyBorder="1" applyAlignment="1" applyProtection="1">
      <alignment horizontal="left" vertical="center" wrapText="1" readingOrder="1"/>
      <protection locked="0"/>
    </xf>
    <xf numFmtId="0" fontId="69" fillId="0" borderId="34" xfId="0" applyFont="1" applyBorder="1" applyAlignment="1" applyProtection="1">
      <alignment horizontal="left" vertical="center" wrapText="1" readingOrder="1"/>
      <protection locked="0"/>
    </xf>
    <xf numFmtId="38" fontId="69" fillId="0" borderId="45" xfId="0" applyNumberFormat="1" applyFont="1" applyBorder="1" applyAlignment="1" applyProtection="1">
      <alignment horizontal="center" vertical="center" readingOrder="1"/>
      <protection locked="0"/>
    </xf>
    <xf numFmtId="38" fontId="69" fillId="0" borderId="21" xfId="0" applyNumberFormat="1" applyFont="1" applyBorder="1" applyAlignment="1" applyProtection="1">
      <alignment horizontal="center" vertical="center" readingOrder="1"/>
      <protection locked="0"/>
    </xf>
    <xf numFmtId="38" fontId="69" fillId="0" borderId="46" xfId="0" applyNumberFormat="1" applyFont="1" applyBorder="1" applyAlignment="1" applyProtection="1">
      <alignment horizontal="center" vertical="center" readingOrder="1"/>
      <protection locked="0"/>
    </xf>
    <xf numFmtId="38" fontId="69" fillId="0" borderId="32" xfId="0" applyNumberFormat="1" applyFont="1" applyBorder="1" applyAlignment="1" applyProtection="1">
      <alignment horizontal="center" vertical="center" readingOrder="1"/>
      <protection locked="0"/>
    </xf>
    <xf numFmtId="38" fontId="69" fillId="0" borderId="33" xfId="0" applyNumberFormat="1" applyFont="1" applyBorder="1" applyAlignment="1" applyProtection="1">
      <alignment horizontal="center" vertical="center" readingOrder="1"/>
      <protection locked="0"/>
    </xf>
    <xf numFmtId="0" fontId="69" fillId="0" borderId="43" xfId="0" applyFont="1" applyBorder="1" applyAlignment="1">
      <alignment horizontal="left" vertical="center" wrapText="1" readingOrder="1"/>
    </xf>
    <xf numFmtId="0" fontId="0" fillId="0" borderId="43" xfId="0" applyBorder="1" applyAlignment="1">
      <alignment horizontal="left" vertical="center" wrapText="1" readingOrder="1"/>
    </xf>
    <xf numFmtId="0" fontId="0" fillId="0" borderId="44" xfId="0" applyBorder="1" applyAlignment="1">
      <alignment horizontal="left" vertical="center" wrapText="1" readingOrder="1"/>
    </xf>
    <xf numFmtId="0" fontId="69" fillId="0" borderId="21" xfId="0" applyFont="1" applyBorder="1" applyAlignment="1">
      <alignment horizontal="left" vertical="center" wrapText="1" readingOrder="1"/>
    </xf>
    <xf numFmtId="0" fontId="0" fillId="0" borderId="21" xfId="0" applyBorder="1" applyAlignment="1">
      <alignment horizontal="left" vertical="center" wrapText="1" readingOrder="1"/>
    </xf>
    <xf numFmtId="0" fontId="0" fillId="0" borderId="46" xfId="0" applyBorder="1" applyAlignment="1">
      <alignment horizontal="left" vertical="center" wrapText="1" readingOrder="1"/>
    </xf>
    <xf numFmtId="0" fontId="69" fillId="0" borderId="43" xfId="0" applyFont="1" applyBorder="1" applyAlignment="1" applyProtection="1">
      <alignment horizontal="center" vertical="center" readingOrder="1"/>
      <protection locked="0"/>
    </xf>
    <xf numFmtId="0" fontId="69" fillId="0" borderId="44" xfId="0" applyFont="1" applyBorder="1" applyAlignment="1" applyProtection="1">
      <alignment horizontal="center" vertical="center" readingOrder="1"/>
      <protection locked="0"/>
    </xf>
    <xf numFmtId="38" fontId="69" fillId="15" borderId="48" xfId="0" applyNumberFormat="1" applyFont="1" applyFill="1" applyBorder="1" applyAlignment="1" applyProtection="1">
      <alignment horizontal="center" vertical="center" readingOrder="1"/>
    </xf>
    <xf numFmtId="0" fontId="69" fillId="0" borderId="49" xfId="0" applyFont="1" applyBorder="1" applyAlignment="1">
      <alignment horizontal="center" vertical="center" readingOrder="1"/>
    </xf>
    <xf numFmtId="0" fontId="89" fillId="18" borderId="79" xfId="0" applyFont="1" applyFill="1" applyBorder="1" applyAlignment="1">
      <alignment vertical="center" wrapText="1"/>
    </xf>
    <xf numFmtId="0" fontId="89" fillId="18" borderId="80" xfId="0" applyFont="1" applyFill="1" applyBorder="1" applyAlignment="1">
      <alignment vertical="center" wrapText="1"/>
    </xf>
    <xf numFmtId="38" fontId="47" fillId="21" borderId="82" xfId="3" quotePrefix="1" applyNumberFormat="1" applyFont="1" applyFill="1" applyBorder="1" applyAlignment="1" applyProtection="1">
      <alignment horizontal="center" vertical="center" readingOrder="1"/>
      <protection locked="0"/>
    </xf>
    <xf numFmtId="0" fontId="0" fillId="21" borderId="83" xfId="0" applyFill="1" applyBorder="1" applyAlignment="1">
      <alignment horizontal="center" vertical="center" readingOrder="1"/>
    </xf>
    <xf numFmtId="0" fontId="0" fillId="21" borderId="84" xfId="0" applyFill="1" applyBorder="1" applyAlignment="1">
      <alignment vertical="center" readingOrder="1"/>
    </xf>
    <xf numFmtId="38" fontId="47" fillId="21" borderId="85" xfId="3" quotePrefix="1" applyNumberFormat="1" applyFont="1" applyFill="1" applyBorder="1" applyAlignment="1" applyProtection="1">
      <alignment horizontal="center" vertical="center" wrapText="1" readingOrder="1"/>
      <protection locked="0"/>
    </xf>
    <xf numFmtId="0" fontId="0" fillId="21" borderId="86" xfId="0" applyFill="1" applyBorder="1" applyAlignment="1">
      <alignment vertical="center" wrapText="1" readingOrder="1"/>
    </xf>
    <xf numFmtId="0" fontId="0" fillId="21" borderId="87" xfId="0" applyFill="1" applyBorder="1" applyAlignment="1">
      <alignment vertical="center" wrapText="1" readingOrder="1"/>
    </xf>
    <xf numFmtId="0" fontId="30" fillId="21" borderId="59" xfId="161" applyFont="1" applyFill="1" applyBorder="1" applyAlignment="1" applyProtection="1">
      <alignment horizontal="center" vertical="center" readingOrder="1"/>
      <protection locked="0"/>
    </xf>
    <xf numFmtId="0" fontId="0" fillId="21" borderId="61" xfId="0" applyFill="1" applyBorder="1" applyAlignment="1">
      <alignment horizontal="center" vertical="center" readingOrder="1"/>
    </xf>
    <xf numFmtId="0" fontId="30" fillId="21" borderId="13" xfId="161" applyFont="1" applyFill="1" applyBorder="1" applyAlignment="1" applyProtection="1">
      <alignment horizontal="center" vertical="center" readingOrder="1"/>
      <protection locked="0"/>
    </xf>
    <xf numFmtId="0" fontId="0" fillId="21" borderId="0" xfId="0" applyFill="1" applyBorder="1" applyAlignment="1">
      <alignment horizontal="center" vertical="center" readingOrder="1"/>
    </xf>
    <xf numFmtId="0" fontId="80" fillId="18" borderId="28" xfId="0" applyFont="1" applyFill="1" applyBorder="1" applyAlignment="1" applyProtection="1">
      <alignment horizontal="left" vertical="center" wrapText="1" indent="1" readingOrder="1"/>
      <protection locked="0"/>
    </xf>
    <xf numFmtId="0" fontId="85" fillId="0" borderId="28" xfId="0" applyFont="1" applyBorder="1" applyAlignment="1">
      <alignment horizontal="left" vertical="center" wrapText="1" indent="1" readingOrder="1"/>
    </xf>
    <xf numFmtId="0" fontId="85" fillId="0" borderId="27" xfId="0" applyFont="1" applyBorder="1" applyAlignment="1">
      <alignment horizontal="left" vertical="center" wrapText="1" indent="1" readingOrder="1"/>
    </xf>
    <xf numFmtId="0" fontId="80" fillId="18" borderId="34" xfId="0" applyFont="1" applyFill="1" applyBorder="1" applyAlignment="1" applyProtection="1">
      <alignment horizontal="left" vertical="center" wrapText="1" indent="1" readingOrder="1"/>
      <protection locked="0"/>
    </xf>
    <xf numFmtId="0" fontId="85" fillId="0" borderId="34" xfId="0" applyFont="1" applyBorder="1" applyAlignment="1">
      <alignment horizontal="left" vertical="center" wrapText="1" indent="1" readingOrder="1"/>
    </xf>
    <xf numFmtId="0" fontId="85" fillId="0" borderId="33" xfId="0" applyFont="1" applyBorder="1" applyAlignment="1">
      <alignment horizontal="left" vertical="center" wrapText="1" indent="1" readingOrder="1"/>
    </xf>
    <xf numFmtId="0" fontId="69" fillId="0" borderId="21" xfId="0" applyFont="1" applyBorder="1" applyAlignment="1">
      <alignment horizontal="center" vertical="center" readingOrder="1"/>
    </xf>
    <xf numFmtId="38" fontId="69" fillId="15" borderId="21" xfId="0" applyNumberFormat="1" applyFont="1" applyFill="1" applyBorder="1" applyAlignment="1" applyProtection="1">
      <alignment horizontal="center" vertical="center" readingOrder="1"/>
    </xf>
    <xf numFmtId="0" fontId="69" fillId="0" borderId="46" xfId="0" applyFont="1" applyBorder="1" applyAlignment="1">
      <alignment horizontal="center" vertical="center" readingOrder="1"/>
    </xf>
    <xf numFmtId="0" fontId="71" fillId="0" borderId="45" xfId="0" applyFont="1" applyBorder="1" applyAlignment="1" applyProtection="1">
      <alignment horizontal="center" vertical="center" readingOrder="1"/>
      <protection locked="0"/>
    </xf>
    <xf numFmtId="0" fontId="69" fillId="18" borderId="32" xfId="0" applyFont="1" applyFill="1" applyBorder="1" applyAlignment="1" applyProtection="1">
      <alignment vertical="center" wrapText="1" readingOrder="1"/>
      <protection locked="0"/>
    </xf>
    <xf numFmtId="0" fontId="69" fillId="18" borderId="34" xfId="0" applyFont="1" applyFill="1" applyBorder="1" applyAlignment="1" applyProtection="1">
      <alignment vertical="center" wrapText="1" readingOrder="1"/>
      <protection locked="0"/>
    </xf>
    <xf numFmtId="0" fontId="69" fillId="18" borderId="33" xfId="0" applyFont="1" applyFill="1" applyBorder="1" applyAlignment="1" applyProtection="1">
      <alignment vertical="center" wrapText="1" readingOrder="1"/>
      <protection locked="0"/>
    </xf>
    <xf numFmtId="0" fontId="69" fillId="0" borderId="45" xfId="0" applyFont="1" applyBorder="1" applyAlignment="1" applyProtection="1">
      <alignment horizontal="left" vertical="center" wrapText="1" readingOrder="1"/>
      <protection locked="0"/>
    </xf>
    <xf numFmtId="0" fontId="0" fillId="0" borderId="21" xfId="0" applyBorder="1" applyAlignment="1">
      <alignment horizontal="center" vertical="center" readingOrder="1"/>
    </xf>
    <xf numFmtId="0" fontId="69" fillId="0" borderId="36" xfId="0" applyFont="1" applyBorder="1" applyAlignment="1" applyProtection="1">
      <alignment horizontal="left" vertical="center" wrapText="1" readingOrder="1"/>
      <protection locked="0"/>
    </xf>
    <xf numFmtId="0" fontId="69" fillId="0" borderId="33" xfId="0" applyFont="1" applyBorder="1" applyAlignment="1">
      <alignment horizontal="left" vertical="center" wrapText="1" readingOrder="1"/>
    </xf>
    <xf numFmtId="38" fontId="69" fillId="0" borderId="37" xfId="0" applyNumberFormat="1" applyFont="1" applyBorder="1" applyAlignment="1" applyProtection="1">
      <alignment horizontal="center" vertical="center" readingOrder="1"/>
      <protection locked="0"/>
    </xf>
    <xf numFmtId="0" fontId="0" fillId="0" borderId="39" xfId="0" applyBorder="1" applyAlignment="1">
      <alignment horizontal="center" vertical="center" readingOrder="1"/>
    </xf>
    <xf numFmtId="0" fontId="0" fillId="0" borderId="38" xfId="0" applyBorder="1" applyAlignment="1">
      <alignment horizontal="center" vertical="center" readingOrder="1"/>
    </xf>
    <xf numFmtId="0" fontId="69" fillId="18" borderId="26" xfId="0" applyFont="1" applyFill="1" applyBorder="1" applyAlignment="1" applyProtection="1">
      <alignment vertical="center" readingOrder="1"/>
      <protection locked="0"/>
    </xf>
    <xf numFmtId="0" fontId="69" fillId="18" borderId="28" xfId="0" applyFont="1" applyFill="1" applyBorder="1" applyAlignment="1" applyProtection="1">
      <alignment vertical="center" readingOrder="1"/>
      <protection locked="0"/>
    </xf>
    <xf numFmtId="0" fontId="69" fillId="18" borderId="27" xfId="0" applyFont="1" applyFill="1" applyBorder="1" applyAlignment="1" applyProtection="1">
      <alignment vertical="center" readingOrder="1"/>
      <protection locked="0"/>
    </xf>
    <xf numFmtId="0" fontId="69" fillId="0" borderId="21" xfId="0" applyFont="1" applyBorder="1" applyAlignment="1" applyProtection="1">
      <alignment horizontal="left" vertical="center" wrapText="1" readingOrder="1"/>
      <protection locked="0"/>
    </xf>
    <xf numFmtId="0" fontId="69" fillId="0" borderId="46" xfId="0" applyFont="1" applyBorder="1" applyAlignment="1">
      <alignment horizontal="left" vertical="center" wrapText="1" readingOrder="1"/>
    </xf>
    <xf numFmtId="0" fontId="0" fillId="0" borderId="34" xfId="0" applyBorder="1" applyAlignment="1">
      <alignment horizontal="center" vertical="center" readingOrder="1"/>
    </xf>
    <xf numFmtId="0" fontId="0" fillId="0" borderId="33" xfId="0" applyBorder="1" applyAlignment="1">
      <alignment horizontal="center" vertical="center" readingOrder="1"/>
    </xf>
    <xf numFmtId="0" fontId="56" fillId="20" borderId="2" xfId="0" applyFont="1" applyFill="1" applyBorder="1" applyAlignment="1" applyProtection="1">
      <alignment horizontal="center" vertical="top" wrapText="1" readingOrder="1"/>
      <protection locked="0"/>
    </xf>
    <xf numFmtId="0" fontId="56" fillId="20" borderId="2" xfId="0" applyFont="1" applyFill="1" applyBorder="1" applyAlignment="1">
      <alignment horizontal="center" vertical="top" wrapText="1" readingOrder="1"/>
    </xf>
    <xf numFmtId="0" fontId="56" fillId="19" borderId="53" xfId="0" applyFont="1" applyFill="1" applyBorder="1" applyAlignment="1" applyProtection="1">
      <alignment horizontal="center" vertical="top" wrapText="1" readingOrder="1"/>
      <protection locked="0"/>
    </xf>
    <xf numFmtId="0" fontId="56" fillId="19" borderId="5" xfId="0" applyFont="1" applyFill="1" applyBorder="1" applyAlignment="1">
      <alignment horizontal="center" vertical="top" wrapText="1" readingOrder="1"/>
    </xf>
    <xf numFmtId="0" fontId="56" fillId="19" borderId="4" xfId="0" applyFont="1" applyFill="1" applyBorder="1" applyAlignment="1">
      <alignment horizontal="center" vertical="top" wrapText="1" readingOrder="1"/>
    </xf>
    <xf numFmtId="0" fontId="56" fillId="19" borderId="52" xfId="0" applyFont="1" applyFill="1" applyBorder="1" applyAlignment="1">
      <alignment horizontal="center" vertical="top" wrapText="1" readingOrder="1"/>
    </xf>
    <xf numFmtId="38" fontId="69" fillId="15" borderId="43" xfId="0" applyNumberFormat="1" applyFont="1" applyFill="1" applyBorder="1" applyAlignment="1" applyProtection="1">
      <alignment horizontal="center" vertical="center" readingOrder="1"/>
    </xf>
    <xf numFmtId="0" fontId="69" fillId="0" borderId="43" xfId="0" applyFont="1" applyBorder="1" applyAlignment="1">
      <alignment horizontal="center" vertical="center" readingOrder="1"/>
    </xf>
    <xf numFmtId="0" fontId="69" fillId="0" borderId="44" xfId="0" applyFont="1" applyBorder="1" applyAlignment="1">
      <alignment horizontal="center" vertical="center" readingOrder="1"/>
    </xf>
    <xf numFmtId="38" fontId="69" fillId="0" borderId="42" xfId="0" applyNumberFormat="1" applyFont="1" applyBorder="1" applyAlignment="1" applyProtection="1">
      <alignment horizontal="center" vertical="center" readingOrder="1"/>
      <protection locked="0"/>
    </xf>
    <xf numFmtId="38" fontId="69" fillId="0" borderId="43" xfId="0" applyNumberFormat="1" applyFont="1" applyBorder="1" applyAlignment="1" applyProtection="1">
      <alignment horizontal="center" vertical="center" readingOrder="1"/>
      <protection locked="0"/>
    </xf>
    <xf numFmtId="0" fontId="7" fillId="0" borderId="3" xfId="0" applyFont="1" applyBorder="1" applyAlignment="1" applyProtection="1">
      <alignment horizontal="left" wrapText="1" readingOrder="1"/>
      <protection locked="0"/>
    </xf>
    <xf numFmtId="0" fontId="7" fillId="0" borderId="5" xfId="0" applyFont="1" applyBorder="1" applyAlignment="1" applyProtection="1">
      <alignment horizontal="left" wrapText="1" readingOrder="1"/>
      <protection locked="0"/>
    </xf>
    <xf numFmtId="0" fontId="7" fillId="0" borderId="7" xfId="0" applyFont="1" applyBorder="1" applyAlignment="1" applyProtection="1">
      <alignment horizontal="left" wrapText="1" readingOrder="1"/>
      <protection locked="0"/>
    </xf>
    <xf numFmtId="0" fontId="7" fillId="0" borderId="4" xfId="0" applyFont="1" applyBorder="1" applyAlignment="1" applyProtection="1">
      <alignment horizontal="left" wrapText="1" readingOrder="1"/>
      <protection locked="0"/>
    </xf>
    <xf numFmtId="0" fontId="71" fillId="0" borderId="42" xfId="0" applyFont="1" applyBorder="1" applyAlignment="1" applyProtection="1">
      <alignment horizontal="center" vertical="center" readingOrder="1"/>
      <protection locked="0"/>
    </xf>
    <xf numFmtId="0" fontId="0" fillId="0" borderId="43" xfId="0" applyBorder="1" applyAlignment="1">
      <alignment horizontal="center" vertical="center" readingOrder="1"/>
    </xf>
    <xf numFmtId="38" fontId="69" fillId="0" borderId="47" xfId="0" applyNumberFormat="1" applyFont="1" applyBorder="1" applyAlignment="1" applyProtection="1">
      <alignment horizontal="center" vertical="center" readingOrder="1"/>
      <protection locked="0"/>
    </xf>
    <xf numFmtId="0" fontId="0" fillId="0" borderId="48" xfId="0" applyBorder="1" applyAlignment="1">
      <alignment horizontal="center" vertical="center" readingOrder="1"/>
    </xf>
    <xf numFmtId="0" fontId="55" fillId="19" borderId="6" xfId="0" quotePrefix="1" applyFont="1" applyFill="1" applyBorder="1" applyAlignment="1" applyProtection="1">
      <alignment horizontal="center" vertical="top" wrapText="1" readingOrder="2"/>
      <protection locked="0"/>
    </xf>
    <xf numFmtId="0" fontId="55" fillId="19" borderId="7" xfId="0" applyFont="1" applyFill="1" applyBorder="1" applyAlignment="1" applyProtection="1">
      <alignment horizontal="center" vertical="top" wrapText="1" readingOrder="2"/>
      <protection locked="0"/>
    </xf>
    <xf numFmtId="0" fontId="55" fillId="19" borderId="8" xfId="0" applyFont="1" applyFill="1" applyBorder="1" applyAlignment="1" applyProtection="1">
      <alignment horizontal="center" vertical="top" wrapText="1" readingOrder="2"/>
      <protection locked="0"/>
    </xf>
    <xf numFmtId="0" fontId="55" fillId="19" borderId="9" xfId="0" applyFont="1" applyFill="1" applyBorder="1" applyAlignment="1" applyProtection="1">
      <alignment horizontal="center" vertical="top" wrapText="1" readingOrder="2"/>
      <protection locked="0"/>
    </xf>
    <xf numFmtId="0" fontId="55" fillId="19" borderId="10" xfId="0" applyFont="1" applyFill="1" applyBorder="1" applyAlignment="1" applyProtection="1">
      <alignment horizontal="center" vertical="top" wrapText="1" readingOrder="2"/>
      <protection locked="0"/>
    </xf>
    <xf numFmtId="0" fontId="55" fillId="19" borderId="11" xfId="0" applyFont="1" applyFill="1" applyBorder="1" applyAlignment="1" applyProtection="1">
      <alignment horizontal="center" vertical="top" wrapText="1" readingOrder="2"/>
      <protection locked="0"/>
    </xf>
    <xf numFmtId="0" fontId="55" fillId="19" borderId="6" xfId="0" quotePrefix="1" applyFont="1" applyFill="1" applyBorder="1" applyAlignment="1" applyProtection="1">
      <alignment horizontal="center" vertical="top" wrapText="1" readingOrder="1"/>
      <protection locked="0"/>
    </xf>
    <xf numFmtId="0" fontId="56" fillId="0" borderId="7" xfId="0" applyFont="1" applyBorder="1" applyAlignment="1">
      <alignment horizontal="center" vertical="top" wrapText="1" readingOrder="1"/>
    </xf>
    <xf numFmtId="0" fontId="56" fillId="0" borderId="8" xfId="0" applyFont="1" applyBorder="1" applyAlignment="1">
      <alignment horizontal="center" vertical="top" wrapText="1" readingOrder="1"/>
    </xf>
    <xf numFmtId="0" fontId="55" fillId="19" borderId="13" xfId="0" quotePrefix="1" applyFont="1" applyFill="1" applyBorder="1" applyAlignment="1" applyProtection="1">
      <alignment horizontal="center" vertical="top" wrapText="1" readingOrder="1"/>
      <protection locked="0"/>
    </xf>
    <xf numFmtId="0" fontId="56" fillId="0" borderId="0" xfId="0" applyFont="1" applyBorder="1" applyAlignment="1">
      <alignment horizontal="center" vertical="top" wrapText="1" readingOrder="1"/>
    </xf>
    <xf numFmtId="0" fontId="56" fillId="0" borderId="12" xfId="0" applyFont="1" applyBorder="1" applyAlignment="1">
      <alignment horizontal="center" vertical="top" wrapText="1" readingOrder="1"/>
    </xf>
    <xf numFmtId="0" fontId="56" fillId="0" borderId="13" xfId="0" applyFont="1" applyBorder="1" applyAlignment="1">
      <alignment horizontal="center" vertical="top" wrapText="1" readingOrder="1"/>
    </xf>
    <xf numFmtId="0" fontId="56" fillId="0" borderId="0" xfId="0" applyFont="1" applyAlignment="1">
      <alignment horizontal="center" vertical="top" wrapText="1" readingOrder="1"/>
    </xf>
    <xf numFmtId="0" fontId="72" fillId="19" borderId="5" xfId="0" applyFont="1" applyFill="1" applyBorder="1" applyAlignment="1" applyProtection="1">
      <alignment horizontal="center" vertical="top" wrapText="1" readingOrder="1"/>
      <protection locked="0"/>
    </xf>
    <xf numFmtId="0" fontId="76" fillId="0" borderId="5" xfId="0" applyFont="1" applyBorder="1" applyAlignment="1">
      <alignment horizontal="center" vertical="top" wrapText="1" readingOrder="1"/>
    </xf>
    <xf numFmtId="0" fontId="55" fillId="20" borderId="6" xfId="0" quotePrefix="1" applyFont="1" applyFill="1" applyBorder="1" applyAlignment="1" applyProtection="1">
      <alignment horizontal="center" vertical="top" wrapText="1" readingOrder="1"/>
      <protection locked="0"/>
    </xf>
    <xf numFmtId="0" fontId="56" fillId="20" borderId="7" xfId="0" applyFont="1" applyFill="1" applyBorder="1" applyAlignment="1">
      <alignment horizontal="center" vertical="top" wrapText="1" readingOrder="1"/>
    </xf>
    <xf numFmtId="0" fontId="56" fillId="20" borderId="8" xfId="0" applyFont="1" applyFill="1" applyBorder="1" applyAlignment="1">
      <alignment horizontal="center" vertical="top" wrapText="1" readingOrder="1"/>
    </xf>
    <xf numFmtId="0" fontId="55" fillId="20" borderId="13" xfId="0" quotePrefix="1" applyFont="1" applyFill="1" applyBorder="1" applyAlignment="1" applyProtection="1">
      <alignment horizontal="center" vertical="top" wrapText="1" readingOrder="1"/>
      <protection locked="0"/>
    </xf>
    <xf numFmtId="0" fontId="56" fillId="20" borderId="0" xfId="0" applyFont="1" applyFill="1" applyBorder="1" applyAlignment="1">
      <alignment horizontal="center" vertical="top" wrapText="1" readingOrder="1"/>
    </xf>
    <xf numFmtId="0" fontId="56" fillId="20" borderId="12" xfId="0" applyFont="1" applyFill="1" applyBorder="1" applyAlignment="1">
      <alignment horizontal="center" vertical="top" wrapText="1" readingOrder="1"/>
    </xf>
    <xf numFmtId="0" fontId="56" fillId="20" borderId="13" xfId="0" applyFont="1" applyFill="1" applyBorder="1" applyAlignment="1">
      <alignment horizontal="center" vertical="top" wrapText="1" readingOrder="1"/>
    </xf>
    <xf numFmtId="0" fontId="56" fillId="20" borderId="0" xfId="0" applyFont="1" applyFill="1" applyAlignment="1">
      <alignment horizontal="center" vertical="top" wrapText="1" readingOrder="1"/>
    </xf>
    <xf numFmtId="0" fontId="72" fillId="20" borderId="5" xfId="0" applyFont="1" applyFill="1" applyBorder="1" applyAlignment="1" applyProtection="1">
      <alignment horizontal="center" vertical="top" wrapText="1" readingOrder="1"/>
      <protection locked="0"/>
    </xf>
    <xf numFmtId="0" fontId="76" fillId="20" borderId="5" xfId="0" applyFont="1" applyFill="1" applyBorder="1" applyAlignment="1">
      <alignment horizontal="center" vertical="top" wrapText="1" readingOrder="1"/>
    </xf>
    <xf numFmtId="0" fontId="46" fillId="21" borderId="6" xfId="0" applyFont="1" applyFill="1" applyBorder="1" applyAlignment="1" applyProtection="1">
      <alignment horizontal="center" wrapText="1" readingOrder="1"/>
      <protection locked="0"/>
    </xf>
    <xf numFmtId="0" fontId="56" fillId="21" borderId="7" xfId="0" applyFont="1" applyFill="1" applyBorder="1" applyAlignment="1" applyProtection="1">
      <alignment horizontal="center" wrapText="1" readingOrder="1"/>
      <protection locked="0"/>
    </xf>
    <xf numFmtId="0" fontId="56" fillId="21" borderId="8" xfId="0" applyFont="1" applyFill="1" applyBorder="1" applyAlignment="1" applyProtection="1">
      <alignment horizontal="center" wrapText="1" readingOrder="1"/>
      <protection locked="0"/>
    </xf>
    <xf numFmtId="0" fontId="56" fillId="21" borderId="13" xfId="0" applyFont="1" applyFill="1" applyBorder="1" applyAlignment="1" applyProtection="1">
      <alignment horizontal="center" wrapText="1" readingOrder="1"/>
      <protection locked="0"/>
    </xf>
    <xf numFmtId="0" fontId="56" fillId="21" borderId="0" xfId="0" applyFont="1" applyFill="1" applyAlignment="1" applyProtection="1">
      <alignment horizontal="center" wrapText="1" readingOrder="1"/>
      <protection locked="0"/>
    </xf>
    <xf numFmtId="0" fontId="56" fillId="21" borderId="12" xfId="0" applyFont="1" applyFill="1" applyBorder="1" applyAlignment="1" applyProtection="1">
      <alignment horizontal="center" wrapText="1" readingOrder="1"/>
      <protection locked="0"/>
    </xf>
    <xf numFmtId="0" fontId="46" fillId="21" borderId="6" xfId="161" applyFont="1" applyFill="1" applyBorder="1" applyAlignment="1" applyProtection="1">
      <alignment horizontal="center" wrapText="1" readingOrder="1"/>
      <protection locked="0"/>
    </xf>
    <xf numFmtId="0" fontId="46" fillId="21" borderId="7" xfId="161" applyFont="1" applyFill="1" applyBorder="1" applyAlignment="1" applyProtection="1">
      <alignment horizontal="center" wrapText="1" readingOrder="1"/>
      <protection locked="0"/>
    </xf>
    <xf numFmtId="0" fontId="56" fillId="21" borderId="0" xfId="0" applyFont="1" applyFill="1" applyBorder="1" applyAlignment="1" applyProtection="1">
      <alignment horizontal="center" wrapText="1" readingOrder="1"/>
      <protection locked="0"/>
    </xf>
    <xf numFmtId="0" fontId="71" fillId="0" borderId="47" xfId="0" applyFont="1" applyBorder="1" applyAlignment="1" applyProtection="1">
      <alignment horizontal="center" vertical="center" readingOrder="1"/>
      <protection locked="0"/>
    </xf>
    <xf numFmtId="0" fontId="69" fillId="18" borderId="42" xfId="0" applyFont="1" applyFill="1" applyBorder="1" applyAlignment="1" applyProtection="1">
      <alignment horizontal="left" vertical="center" wrapText="1" readingOrder="1"/>
      <protection locked="0"/>
    </xf>
    <xf numFmtId="0" fontId="69" fillId="18" borderId="43" xfId="0" applyFont="1" applyFill="1" applyBorder="1" applyAlignment="1" applyProtection="1">
      <alignment horizontal="left" vertical="center" wrapText="1" readingOrder="1"/>
      <protection locked="0"/>
    </xf>
    <xf numFmtId="0" fontId="55" fillId="21" borderId="3" xfId="0" applyFont="1" applyFill="1" applyBorder="1" applyAlignment="1" applyProtection="1">
      <alignment horizontal="center" vertical="top" wrapText="1" readingOrder="1"/>
      <protection locked="0"/>
    </xf>
    <xf numFmtId="0" fontId="56" fillId="21" borderId="5" xfId="0" applyFont="1" applyFill="1" applyBorder="1" applyAlignment="1">
      <alignment horizontal="center" vertical="top" wrapText="1" readingOrder="1"/>
    </xf>
    <xf numFmtId="0" fontId="55" fillId="21" borderId="5" xfId="0" applyFont="1" applyFill="1" applyBorder="1" applyAlignment="1" applyProtection="1">
      <alignment horizontal="center" vertical="top" wrapText="1" readingOrder="1"/>
      <protection locked="0"/>
    </xf>
    <xf numFmtId="0" fontId="56" fillId="21" borderId="4" xfId="0" applyFont="1" applyFill="1" applyBorder="1" applyAlignment="1">
      <alignment horizontal="center" vertical="top" wrapText="1" readingOrder="1"/>
    </xf>
    <xf numFmtId="0" fontId="46" fillId="21" borderId="13" xfId="0" applyFont="1" applyFill="1" applyBorder="1" applyAlignment="1" applyProtection="1">
      <alignment horizontal="center" vertical="top" wrapText="1" readingOrder="1"/>
      <protection locked="0"/>
    </xf>
    <xf numFmtId="0" fontId="56" fillId="21" borderId="0" xfId="0" applyFont="1" applyFill="1" applyAlignment="1" applyProtection="1">
      <alignment horizontal="center" vertical="top" wrapText="1" readingOrder="1"/>
      <protection locked="0"/>
    </xf>
    <xf numFmtId="0" fontId="56" fillId="21" borderId="12" xfId="0" applyFont="1" applyFill="1" applyBorder="1" applyAlignment="1" applyProtection="1">
      <alignment horizontal="center" vertical="top" wrapText="1" readingOrder="1"/>
      <protection locked="0"/>
    </xf>
    <xf numFmtId="0" fontId="56" fillId="21" borderId="13" xfId="0" applyFont="1" applyFill="1" applyBorder="1" applyAlignment="1" applyProtection="1">
      <alignment horizontal="center" vertical="top" wrapText="1" readingOrder="1"/>
      <protection locked="0"/>
    </xf>
    <xf numFmtId="0" fontId="56" fillId="21" borderId="9" xfId="0" applyFont="1" applyFill="1" applyBorder="1" applyAlignment="1" applyProtection="1">
      <alignment horizontal="center" vertical="top" wrapText="1" readingOrder="1"/>
      <protection locked="0"/>
    </xf>
    <xf numFmtId="0" fontId="56" fillId="21" borderId="10" xfId="0" applyFont="1" applyFill="1" applyBorder="1" applyAlignment="1" applyProtection="1">
      <alignment horizontal="center" vertical="top" wrapText="1" readingOrder="1"/>
      <protection locked="0"/>
    </xf>
    <xf numFmtId="0" fontId="56" fillId="21" borderId="11" xfId="0" applyFont="1" applyFill="1" applyBorder="1" applyAlignment="1" applyProtection="1">
      <alignment horizontal="center" vertical="top" wrapText="1" readingOrder="1"/>
      <protection locked="0"/>
    </xf>
    <xf numFmtId="38" fontId="50" fillId="20" borderId="37" xfId="3" quotePrefix="1" applyNumberFormat="1" applyFont="1" applyFill="1" applyBorder="1" applyAlignment="1" applyProtection="1">
      <alignment horizontal="center" vertical="top" wrapText="1" readingOrder="1"/>
      <protection locked="0"/>
    </xf>
    <xf numFmtId="0" fontId="55" fillId="20" borderId="39" xfId="0" applyFont="1" applyFill="1" applyBorder="1" applyAlignment="1" applyProtection="1">
      <alignment horizontal="center" wrapText="1" readingOrder="1"/>
      <protection locked="0"/>
    </xf>
    <xf numFmtId="0" fontId="55" fillId="20" borderId="38" xfId="0" applyFont="1" applyFill="1" applyBorder="1" applyAlignment="1" applyProtection="1">
      <alignment horizontal="center" wrapText="1" readingOrder="1"/>
      <protection locked="0"/>
    </xf>
    <xf numFmtId="38" fontId="50" fillId="20" borderId="26" xfId="3" quotePrefix="1" applyNumberFormat="1" applyFont="1" applyFill="1" applyBorder="1" applyAlignment="1" applyProtection="1">
      <alignment horizontal="center" wrapText="1" readingOrder="1"/>
      <protection locked="0"/>
    </xf>
    <xf numFmtId="0" fontId="55" fillId="20" borderId="28" xfId="0" applyFont="1" applyFill="1" applyBorder="1" applyAlignment="1" applyProtection="1">
      <alignment horizontal="center" wrapText="1" readingOrder="1"/>
      <protection locked="0"/>
    </xf>
    <xf numFmtId="0" fontId="55" fillId="20" borderId="27" xfId="0" applyFont="1" applyFill="1" applyBorder="1" applyAlignment="1" applyProtection="1">
      <alignment horizontal="center" wrapText="1" readingOrder="1"/>
      <protection locked="0"/>
    </xf>
    <xf numFmtId="0" fontId="55" fillId="19" borderId="7" xfId="0" applyFont="1" applyFill="1" applyBorder="1" applyAlignment="1" applyProtection="1">
      <alignment horizontal="center" vertical="top" wrapText="1" readingOrder="1"/>
      <protection locked="0"/>
    </xf>
    <xf numFmtId="0" fontId="55" fillId="19" borderId="8" xfId="0" applyFont="1" applyFill="1" applyBorder="1" applyAlignment="1" applyProtection="1">
      <alignment horizontal="center" vertical="top" wrapText="1" readingOrder="1"/>
      <protection locked="0"/>
    </xf>
    <xf numFmtId="0" fontId="55" fillId="19" borderId="0" xfId="0" applyFont="1" applyFill="1" applyBorder="1" applyAlignment="1" applyProtection="1">
      <alignment horizontal="center" vertical="top" wrapText="1" readingOrder="1"/>
      <protection locked="0"/>
    </xf>
    <xf numFmtId="0" fontId="55" fillId="19" borderId="12" xfId="0" applyFont="1" applyFill="1" applyBorder="1" applyAlignment="1" applyProtection="1">
      <alignment horizontal="center" vertical="top" wrapText="1" readingOrder="1"/>
      <protection locked="0"/>
    </xf>
    <xf numFmtId="0" fontId="55" fillId="19" borderId="13" xfId="0" applyFont="1" applyFill="1" applyBorder="1" applyAlignment="1" applyProtection="1">
      <alignment horizontal="center" vertical="top" wrapText="1" readingOrder="1"/>
      <protection locked="0"/>
    </xf>
    <xf numFmtId="0" fontId="55" fillId="19" borderId="0" xfId="0" applyFont="1" applyFill="1" applyAlignment="1" applyProtection="1">
      <alignment horizontal="center" vertical="top" wrapText="1" readingOrder="1"/>
      <protection locked="0"/>
    </xf>
    <xf numFmtId="0" fontId="55" fillId="19" borderId="9" xfId="0" applyFont="1" applyFill="1" applyBorder="1" applyAlignment="1" applyProtection="1">
      <alignment horizontal="center" vertical="top" wrapText="1" readingOrder="1"/>
      <protection locked="0"/>
    </xf>
    <xf numFmtId="0" fontId="55" fillId="19" borderId="10" xfId="0" applyFont="1" applyFill="1" applyBorder="1" applyAlignment="1" applyProtection="1">
      <alignment horizontal="center" vertical="top" wrapText="1" readingOrder="1"/>
      <protection locked="0"/>
    </xf>
    <xf numFmtId="0" fontId="55" fillId="19" borderId="11" xfId="0" applyFont="1" applyFill="1" applyBorder="1" applyAlignment="1" applyProtection="1">
      <alignment horizontal="center" vertical="top" wrapText="1" readingOrder="1"/>
      <protection locked="0"/>
    </xf>
    <xf numFmtId="0" fontId="55" fillId="20" borderId="6" xfId="0" applyFont="1" applyFill="1" applyBorder="1" applyAlignment="1" applyProtection="1">
      <alignment horizontal="center" vertical="top" wrapText="1" readingOrder="1"/>
      <protection locked="0"/>
    </xf>
    <xf numFmtId="0" fontId="55" fillId="20" borderId="7" xfId="0" applyFont="1" applyFill="1" applyBorder="1" applyAlignment="1" applyProtection="1">
      <alignment horizontal="center" vertical="top" wrapText="1" readingOrder="1"/>
      <protection locked="0"/>
    </xf>
    <xf numFmtId="0" fontId="55" fillId="20" borderId="8" xfId="0" applyFont="1" applyFill="1" applyBorder="1" applyAlignment="1" applyProtection="1">
      <alignment horizontal="center" vertical="top" wrapText="1" readingOrder="1"/>
      <protection locked="0"/>
    </xf>
    <xf numFmtId="0" fontId="55" fillId="20" borderId="13" xfId="0" applyFont="1" applyFill="1" applyBorder="1" applyAlignment="1" applyProtection="1">
      <alignment horizontal="center" vertical="top" wrapText="1" readingOrder="1"/>
      <protection locked="0"/>
    </xf>
    <xf numFmtId="0" fontId="55" fillId="20" borderId="0" xfId="0" applyFont="1" applyFill="1" applyBorder="1" applyAlignment="1" applyProtection="1">
      <alignment horizontal="center" vertical="top" wrapText="1" readingOrder="1"/>
      <protection locked="0"/>
    </xf>
    <xf numFmtId="0" fontId="55" fillId="20" borderId="12" xfId="0" applyFont="1" applyFill="1" applyBorder="1" applyAlignment="1" applyProtection="1">
      <alignment horizontal="center" vertical="top" wrapText="1" readingOrder="1"/>
      <protection locked="0"/>
    </xf>
    <xf numFmtId="0" fontId="55" fillId="20" borderId="0" xfId="0" applyFont="1" applyFill="1" applyAlignment="1" applyProtection="1">
      <alignment horizontal="center" vertical="top" wrapText="1" readingOrder="1"/>
      <protection locked="0"/>
    </xf>
    <xf numFmtId="0" fontId="55" fillId="20" borderId="9" xfId="0" applyFont="1" applyFill="1" applyBorder="1" applyAlignment="1" applyProtection="1">
      <alignment horizontal="center" vertical="top" wrapText="1" readingOrder="1"/>
      <protection locked="0"/>
    </xf>
    <xf numFmtId="0" fontId="55" fillId="20" borderId="10" xfId="0" applyFont="1" applyFill="1" applyBorder="1" applyAlignment="1" applyProtection="1">
      <alignment horizontal="center" vertical="top" wrapText="1" readingOrder="1"/>
      <protection locked="0"/>
    </xf>
    <xf numFmtId="0" fontId="55" fillId="20" borderId="11" xfId="0" applyFont="1" applyFill="1" applyBorder="1" applyAlignment="1" applyProtection="1">
      <alignment horizontal="center" vertical="top" wrapText="1" readingOrder="1"/>
      <protection locked="0"/>
    </xf>
    <xf numFmtId="0" fontId="55" fillId="20" borderId="6" xfId="0" applyFont="1" applyFill="1" applyBorder="1" applyAlignment="1" applyProtection="1">
      <alignment horizontal="center" vertical="center" wrapText="1" readingOrder="2"/>
      <protection locked="0"/>
    </xf>
    <xf numFmtId="0" fontId="55" fillId="20" borderId="7" xfId="0" applyFont="1" applyFill="1" applyBorder="1" applyAlignment="1" applyProtection="1">
      <alignment horizontal="center" vertical="center" wrapText="1" readingOrder="2"/>
      <protection locked="0"/>
    </xf>
    <xf numFmtId="0" fontId="55" fillId="20" borderId="8" xfId="0" applyFont="1" applyFill="1" applyBorder="1" applyAlignment="1" applyProtection="1">
      <alignment horizontal="center" vertical="center" wrapText="1" readingOrder="2"/>
      <protection locked="0"/>
    </xf>
    <xf numFmtId="0" fontId="55" fillId="20" borderId="13" xfId="0" applyFont="1" applyFill="1" applyBorder="1" applyAlignment="1" applyProtection="1">
      <alignment horizontal="center" vertical="center" wrapText="1" readingOrder="2"/>
      <protection locked="0"/>
    </xf>
    <xf numFmtId="0" fontId="55" fillId="20" borderId="0" xfId="0" applyFont="1" applyFill="1" applyBorder="1" applyAlignment="1" applyProtection="1">
      <alignment horizontal="center" vertical="center" wrapText="1" readingOrder="2"/>
      <protection locked="0"/>
    </xf>
    <xf numFmtId="0" fontId="55" fillId="20" borderId="12" xfId="0" applyFont="1" applyFill="1" applyBorder="1" applyAlignment="1" applyProtection="1">
      <alignment horizontal="center" vertical="center" wrapText="1" readingOrder="2"/>
      <protection locked="0"/>
    </xf>
    <xf numFmtId="0" fontId="55" fillId="20" borderId="9" xfId="0" applyFont="1" applyFill="1" applyBorder="1" applyAlignment="1" applyProtection="1">
      <alignment horizontal="center" vertical="center" wrapText="1" readingOrder="2"/>
      <protection locked="0"/>
    </xf>
    <xf numFmtId="0" fontId="55" fillId="20" borderId="10" xfId="0" applyFont="1" applyFill="1" applyBorder="1" applyAlignment="1" applyProtection="1">
      <alignment horizontal="center" vertical="center" wrapText="1" readingOrder="2"/>
      <protection locked="0"/>
    </xf>
    <xf numFmtId="0" fontId="55" fillId="20" borderId="11" xfId="0" applyFont="1" applyFill="1" applyBorder="1" applyAlignment="1" applyProtection="1">
      <alignment horizontal="center" vertical="center" wrapText="1" readingOrder="2"/>
      <protection locked="0"/>
    </xf>
    <xf numFmtId="0" fontId="55" fillId="20" borderId="3" xfId="0" quotePrefix="1" applyFont="1" applyFill="1" applyBorder="1" applyAlignment="1" applyProtection="1">
      <alignment horizontal="center" vertical="top" wrapText="1" readingOrder="1"/>
      <protection locked="0"/>
    </xf>
    <xf numFmtId="0" fontId="55" fillId="20" borderId="5" xfId="0" applyFont="1" applyFill="1" applyBorder="1" applyAlignment="1" applyProtection="1">
      <alignment horizontal="center" wrapText="1" readingOrder="1"/>
      <protection locked="0"/>
    </xf>
    <xf numFmtId="0" fontId="55" fillId="20" borderId="4" xfId="0" applyFont="1" applyFill="1" applyBorder="1" applyAlignment="1" applyProtection="1">
      <alignment horizontal="center" wrapText="1" readingOrder="1"/>
      <protection locked="0"/>
    </xf>
    <xf numFmtId="0" fontId="55" fillId="20" borderId="6" xfId="0" quotePrefix="1" applyFont="1" applyFill="1" applyBorder="1" applyAlignment="1" applyProtection="1">
      <alignment horizontal="center" vertical="center" wrapText="1" readingOrder="1"/>
      <protection locked="0"/>
    </xf>
    <xf numFmtId="0" fontId="55" fillId="20" borderId="7" xfId="0" applyFont="1" applyFill="1" applyBorder="1" applyAlignment="1" applyProtection="1">
      <alignment horizontal="center" wrapText="1" readingOrder="1"/>
      <protection locked="0"/>
    </xf>
    <xf numFmtId="0" fontId="55" fillId="20" borderId="8" xfId="0" applyFont="1" applyFill="1" applyBorder="1" applyAlignment="1" applyProtection="1">
      <alignment horizontal="center" wrapText="1" readingOrder="1"/>
      <protection locked="0"/>
    </xf>
    <xf numFmtId="0" fontId="55" fillId="20" borderId="6" xfId="0" quotePrefix="1" applyFont="1" applyFill="1" applyBorder="1" applyAlignment="1" applyProtection="1">
      <alignment horizontal="center" vertical="center" wrapText="1" readingOrder="2"/>
      <protection locked="0"/>
    </xf>
    <xf numFmtId="0" fontId="55" fillId="20" borderId="7" xfId="0" applyFont="1" applyFill="1" applyBorder="1" applyAlignment="1" applyProtection="1">
      <alignment horizontal="center" wrapText="1" readingOrder="2"/>
      <protection locked="0"/>
    </xf>
    <xf numFmtId="0" fontId="55" fillId="20" borderId="8" xfId="0" applyFont="1" applyFill="1" applyBorder="1" applyAlignment="1" applyProtection="1">
      <alignment horizontal="center" wrapText="1" readingOrder="2"/>
      <protection locked="0"/>
    </xf>
    <xf numFmtId="0" fontId="55" fillId="20" borderId="3" xfId="0" quotePrefix="1" applyFont="1" applyFill="1" applyBorder="1" applyAlignment="1" applyProtection="1">
      <alignment horizontal="center" vertical="top" wrapText="1" readingOrder="2"/>
      <protection locked="0"/>
    </xf>
    <xf numFmtId="0" fontId="55" fillId="20" borderId="5" xfId="0" applyFont="1" applyFill="1" applyBorder="1" applyAlignment="1" applyProtection="1">
      <alignment horizontal="center" wrapText="1" readingOrder="2"/>
      <protection locked="0"/>
    </xf>
    <xf numFmtId="0" fontId="55" fillId="20" borderId="4" xfId="0" applyFont="1" applyFill="1" applyBorder="1" applyAlignment="1" applyProtection="1">
      <alignment horizontal="center" wrapText="1" readingOrder="2"/>
      <protection locked="0"/>
    </xf>
    <xf numFmtId="0" fontId="55" fillId="20" borderId="6" xfId="0" quotePrefix="1" applyFont="1" applyFill="1" applyBorder="1" applyAlignment="1" applyProtection="1">
      <alignment horizontal="center" vertical="top" wrapText="1" readingOrder="2"/>
      <protection locked="0"/>
    </xf>
    <xf numFmtId="0" fontId="55" fillId="20" borderId="7" xfId="0" applyFont="1" applyFill="1" applyBorder="1" applyAlignment="1" applyProtection="1">
      <alignment horizontal="center" vertical="top" wrapText="1" readingOrder="2"/>
      <protection locked="0"/>
    </xf>
    <xf numFmtId="0" fontId="55" fillId="20" borderId="8" xfId="0" applyFont="1" applyFill="1" applyBorder="1" applyAlignment="1" applyProtection="1">
      <alignment horizontal="center" vertical="top" wrapText="1" readingOrder="2"/>
      <protection locked="0"/>
    </xf>
    <xf numFmtId="0" fontId="55" fillId="20" borderId="13" xfId="0" applyFont="1" applyFill="1" applyBorder="1" applyAlignment="1" applyProtection="1">
      <alignment horizontal="center" vertical="top" wrapText="1" readingOrder="2"/>
      <protection locked="0"/>
    </xf>
    <xf numFmtId="0" fontId="55" fillId="20" borderId="0" xfId="0" applyFont="1" applyFill="1" applyAlignment="1" applyProtection="1">
      <alignment horizontal="center" vertical="top" wrapText="1" readingOrder="2"/>
      <protection locked="0"/>
    </xf>
    <xf numFmtId="0" fontId="55" fillId="20" borderId="12" xfId="0" applyFont="1" applyFill="1" applyBorder="1" applyAlignment="1" applyProtection="1">
      <alignment horizontal="center" vertical="top" wrapText="1" readingOrder="2"/>
      <protection locked="0"/>
    </xf>
    <xf numFmtId="0" fontId="55" fillId="20" borderId="9" xfId="0" applyFont="1" applyFill="1" applyBorder="1" applyAlignment="1" applyProtection="1">
      <alignment horizontal="center" vertical="top" wrapText="1" readingOrder="2"/>
      <protection locked="0"/>
    </xf>
    <xf numFmtId="0" fontId="55" fillId="20" borderId="10" xfId="0" applyFont="1" applyFill="1" applyBorder="1" applyAlignment="1" applyProtection="1">
      <alignment horizontal="center" vertical="top" wrapText="1" readingOrder="2"/>
      <protection locked="0"/>
    </xf>
    <xf numFmtId="0" fontId="55" fillId="20" borderId="11" xfId="0" applyFont="1" applyFill="1" applyBorder="1" applyAlignment="1" applyProtection="1">
      <alignment horizontal="center" vertical="top" wrapText="1" readingOrder="2"/>
      <protection locked="0"/>
    </xf>
    <xf numFmtId="0" fontId="46" fillId="21" borderId="6" xfId="0" applyFont="1" applyFill="1" applyBorder="1" applyAlignment="1" applyProtection="1">
      <alignment horizontal="center" vertical="top" wrapText="1" readingOrder="1"/>
      <protection locked="0"/>
    </xf>
    <xf numFmtId="0" fontId="56" fillId="21" borderId="8" xfId="0" applyFont="1" applyFill="1" applyBorder="1" applyAlignment="1" applyProtection="1">
      <alignment horizontal="center" vertical="top" wrapText="1" readingOrder="1"/>
      <protection locked="0"/>
    </xf>
    <xf numFmtId="0" fontId="69" fillId="18" borderId="29" xfId="0" applyFont="1" applyFill="1" applyBorder="1" applyAlignment="1" applyProtection="1">
      <alignment horizontal="left" vertical="center" wrapText="1" readingOrder="1"/>
      <protection locked="0"/>
    </xf>
    <xf numFmtId="0" fontId="69" fillId="18" borderId="37" xfId="0" applyFont="1" applyFill="1" applyBorder="1" applyAlignment="1" applyProtection="1">
      <alignment vertical="center" readingOrder="1"/>
      <protection locked="0"/>
    </xf>
    <xf numFmtId="0" fontId="69" fillId="18" borderId="39" xfId="0" applyFont="1" applyFill="1" applyBorder="1" applyAlignment="1" applyProtection="1">
      <alignment vertical="center" readingOrder="1"/>
      <protection locked="0"/>
    </xf>
    <xf numFmtId="0" fontId="69" fillId="18" borderId="38" xfId="0" applyFont="1" applyFill="1" applyBorder="1" applyAlignment="1" applyProtection="1">
      <alignment vertical="center" readingOrder="1"/>
      <protection locked="0"/>
    </xf>
    <xf numFmtId="0" fontId="56" fillId="21" borderId="7" xfId="0" applyFont="1" applyFill="1" applyBorder="1" applyAlignment="1" applyProtection="1">
      <alignment horizontal="center" vertical="top" wrapText="1" readingOrder="1"/>
      <protection locked="0"/>
    </xf>
    <xf numFmtId="0" fontId="56" fillId="21" borderId="0" xfId="0" applyFont="1" applyFill="1" applyBorder="1" applyAlignment="1" applyProtection="1">
      <alignment horizontal="center" vertical="top" wrapText="1" readingOrder="1"/>
      <protection locked="0"/>
    </xf>
    <xf numFmtId="0" fontId="46" fillId="21" borderId="0" xfId="0" applyFont="1" applyFill="1" applyBorder="1" applyAlignment="1" applyProtection="1">
      <alignment horizontal="center" vertical="top" wrapText="1" readingOrder="1"/>
      <protection locked="0"/>
    </xf>
    <xf numFmtId="0" fontId="46" fillId="21" borderId="13" xfId="0" applyFont="1" applyFill="1" applyBorder="1" applyAlignment="1" applyProtection="1">
      <alignment horizontal="center" vertical="center" wrapText="1" readingOrder="1"/>
      <protection locked="0"/>
    </xf>
    <xf numFmtId="0" fontId="56" fillId="21" borderId="0" xfId="0" applyFont="1" applyFill="1" applyAlignment="1" applyProtection="1">
      <alignment horizontal="center" vertical="center" wrapText="1" readingOrder="1"/>
      <protection locked="0"/>
    </xf>
    <xf numFmtId="0" fontId="56" fillId="21" borderId="12" xfId="0" applyFont="1" applyFill="1" applyBorder="1" applyAlignment="1" applyProtection="1">
      <alignment horizontal="center" vertical="center" wrapText="1" readingOrder="1"/>
      <protection locked="0"/>
    </xf>
    <xf numFmtId="0" fontId="56" fillId="21" borderId="13" xfId="0" applyFont="1" applyFill="1" applyBorder="1" applyAlignment="1" applyProtection="1">
      <alignment horizontal="center" vertical="center" wrapText="1" readingOrder="1"/>
      <protection locked="0"/>
    </xf>
    <xf numFmtId="0" fontId="56" fillId="21" borderId="9" xfId="0" applyFont="1" applyFill="1" applyBorder="1" applyAlignment="1" applyProtection="1">
      <alignment horizontal="center" vertical="center" wrapText="1" readingOrder="1"/>
      <protection locked="0"/>
    </xf>
    <xf numFmtId="0" fontId="56" fillId="21" borderId="10" xfId="0" applyFont="1" applyFill="1" applyBorder="1" applyAlignment="1" applyProtection="1">
      <alignment horizontal="center" vertical="center" wrapText="1" readingOrder="1"/>
      <protection locked="0"/>
    </xf>
    <xf numFmtId="0" fontId="56" fillId="21" borderId="11" xfId="0" applyFont="1" applyFill="1" applyBorder="1" applyAlignment="1" applyProtection="1">
      <alignment horizontal="center" vertical="center" wrapText="1" readingOrder="1"/>
      <protection locked="0"/>
    </xf>
    <xf numFmtId="0" fontId="69" fillId="0" borderId="42" xfId="0" applyFont="1" applyBorder="1" applyAlignment="1" applyProtection="1">
      <alignment horizontal="left" vertical="center" wrapText="1" readingOrder="1"/>
      <protection locked="0"/>
    </xf>
    <xf numFmtId="0" fontId="69" fillId="0" borderId="43" xfId="0" applyFont="1" applyBorder="1" applyAlignment="1" applyProtection="1">
      <alignment horizontal="left" vertical="center" wrapText="1" readingOrder="1"/>
      <protection locked="0"/>
    </xf>
    <xf numFmtId="0" fontId="69" fillId="0" borderId="44" xfId="0" applyFont="1" applyBorder="1" applyAlignment="1">
      <alignment horizontal="left" vertical="center" wrapText="1" readingOrder="1"/>
    </xf>
    <xf numFmtId="0" fontId="69" fillId="0" borderId="26" xfId="0" applyFont="1" applyBorder="1" applyAlignment="1" applyProtection="1">
      <alignment horizontal="left" vertical="center" wrapText="1" readingOrder="1"/>
      <protection locked="0"/>
    </xf>
    <xf numFmtId="0" fontId="69" fillId="0" borderId="28" xfId="0" applyFont="1" applyBorder="1" applyAlignment="1">
      <alignment horizontal="left" vertical="center" wrapText="1" readingOrder="1"/>
    </xf>
    <xf numFmtId="0" fontId="69" fillId="0" borderId="30" xfId="0" applyFont="1" applyBorder="1" applyAlignment="1">
      <alignment horizontal="left" vertical="center" wrapText="1" readingOrder="1"/>
    </xf>
    <xf numFmtId="38" fontId="69" fillId="0" borderId="31" xfId="0" applyNumberFormat="1" applyFont="1" applyBorder="1" applyAlignment="1" applyProtection="1">
      <alignment horizontal="center" vertical="center" readingOrder="1"/>
      <protection locked="0"/>
    </xf>
    <xf numFmtId="0" fontId="69" fillId="0" borderId="28" xfId="0" applyFont="1" applyBorder="1" applyAlignment="1">
      <alignment horizontal="center" vertical="center" readingOrder="1"/>
    </xf>
    <xf numFmtId="0" fontId="69" fillId="0" borderId="30" xfId="0" applyFont="1" applyBorder="1" applyAlignment="1">
      <alignment horizontal="center" vertical="center" readingOrder="1"/>
    </xf>
    <xf numFmtId="38" fontId="69" fillId="0" borderId="28" xfId="0" applyNumberFormat="1" applyFont="1" applyBorder="1" applyAlignment="1" applyProtection="1">
      <alignment horizontal="center" vertical="center" readingOrder="1"/>
      <protection locked="0"/>
    </xf>
    <xf numFmtId="38" fontId="69" fillId="0" borderId="30" xfId="0" applyNumberFormat="1" applyFont="1" applyBorder="1" applyAlignment="1" applyProtection="1">
      <alignment horizontal="center" vertical="center" readingOrder="1"/>
      <protection locked="0"/>
    </xf>
    <xf numFmtId="38" fontId="69" fillId="0" borderId="26" xfId="0" applyNumberFormat="1" applyFont="1" applyBorder="1" applyAlignment="1" applyProtection="1">
      <alignment horizontal="center" vertical="center" readingOrder="1"/>
      <protection locked="0"/>
    </xf>
    <xf numFmtId="0" fontId="0" fillId="0" borderId="28" xfId="0" applyBorder="1" applyAlignment="1">
      <alignment horizontal="center" vertical="center" readingOrder="1"/>
    </xf>
    <xf numFmtId="0" fontId="0" fillId="0" borderId="27" xfId="0" applyBorder="1" applyAlignment="1">
      <alignment horizontal="center" vertical="center" readingOrder="1"/>
    </xf>
    <xf numFmtId="0" fontId="69" fillId="0" borderId="48" xfId="0" applyFont="1" applyBorder="1" applyAlignment="1">
      <alignment horizontal="left" vertical="center" wrapText="1" readingOrder="1"/>
    </xf>
    <xf numFmtId="0" fontId="0" fillId="0" borderId="48" xfId="0" applyBorder="1" applyAlignment="1">
      <alignment horizontal="left" vertical="center" wrapText="1" readingOrder="1"/>
    </xf>
    <xf numFmtId="0" fontId="0" fillId="0" borderId="49" xfId="0" applyBorder="1" applyAlignment="1">
      <alignment horizontal="left" vertical="center" wrapText="1" readingOrder="1"/>
    </xf>
    <xf numFmtId="0" fontId="69" fillId="0" borderId="28" xfId="0" applyFont="1" applyBorder="1" applyAlignment="1" applyProtection="1">
      <alignment horizontal="left" vertical="center" wrapText="1" readingOrder="1"/>
      <protection locked="0"/>
    </xf>
    <xf numFmtId="38" fontId="69" fillId="15" borderId="35" xfId="0" applyNumberFormat="1" applyFont="1" applyFill="1" applyBorder="1" applyAlignment="1" applyProtection="1">
      <alignment horizontal="center" vertical="center" readingOrder="1"/>
    </xf>
    <xf numFmtId="38" fontId="69" fillId="15" borderId="40" xfId="0" applyNumberFormat="1" applyFont="1" applyFill="1" applyBorder="1" applyAlignment="1" applyProtection="1">
      <alignment horizontal="center" vertical="center" readingOrder="1"/>
    </xf>
    <xf numFmtId="0" fontId="69" fillId="0" borderId="31" xfId="0" applyFont="1" applyBorder="1" applyAlignment="1" applyProtection="1">
      <alignment horizontal="left" vertical="center" wrapText="1" readingOrder="1"/>
      <protection locked="0"/>
    </xf>
    <xf numFmtId="0" fontId="69" fillId="0" borderId="27" xfId="0" applyFont="1" applyBorder="1" applyAlignment="1">
      <alignment horizontal="left" vertical="center" wrapText="1" readingOrder="1"/>
    </xf>
    <xf numFmtId="38" fontId="69" fillId="0" borderId="102" xfId="0" applyNumberFormat="1" applyFont="1" applyBorder="1" applyAlignment="1" applyProtection="1">
      <alignment horizontal="center" vertical="center" readingOrder="1"/>
      <protection locked="0"/>
    </xf>
    <xf numFmtId="0" fontId="69" fillId="0" borderId="102" xfId="0" applyFont="1" applyBorder="1" applyAlignment="1">
      <alignment horizontal="center" vertical="center" readingOrder="1"/>
    </xf>
    <xf numFmtId="38" fontId="69" fillId="15" borderId="102" xfId="0" applyNumberFormat="1" applyFont="1" applyFill="1" applyBorder="1" applyAlignment="1" applyProtection="1">
      <alignment horizontal="center" vertical="center" readingOrder="1"/>
    </xf>
    <xf numFmtId="0" fontId="69" fillId="0" borderId="103" xfId="0" applyFont="1" applyBorder="1" applyAlignment="1">
      <alignment horizontal="center" vertical="center" readingOrder="1"/>
    </xf>
    <xf numFmtId="38" fontId="69" fillId="0" borderId="106" xfId="0" applyNumberFormat="1" applyFont="1" applyBorder="1" applyAlignment="1" applyProtection="1">
      <alignment horizontal="center" vertical="center" readingOrder="1"/>
      <protection locked="0"/>
    </xf>
    <xf numFmtId="0" fontId="69" fillId="0" borderId="61" xfId="0" applyFont="1" applyBorder="1" applyAlignment="1">
      <alignment horizontal="center" vertical="center" readingOrder="1"/>
    </xf>
    <xf numFmtId="0" fontId="69" fillId="0" borderId="105" xfId="0" applyFont="1" applyBorder="1" applyAlignment="1">
      <alignment horizontal="center" vertical="center" readingOrder="1"/>
    </xf>
    <xf numFmtId="38" fontId="69" fillId="0" borderId="61" xfId="0" applyNumberFormat="1" applyFont="1" applyBorder="1" applyAlignment="1" applyProtection="1">
      <alignment horizontal="center" vertical="center" readingOrder="1"/>
      <protection locked="0"/>
    </xf>
    <xf numFmtId="38" fontId="69" fillId="0" borderId="105" xfId="0" applyNumberFormat="1" applyFont="1" applyBorder="1" applyAlignment="1" applyProtection="1">
      <alignment horizontal="center" vertical="center" readingOrder="1"/>
      <protection locked="0"/>
    </xf>
    <xf numFmtId="38" fontId="69" fillId="0" borderId="41" xfId="0" applyNumberFormat="1" applyFont="1" applyBorder="1" applyAlignment="1" applyProtection="1">
      <alignment horizontal="center" vertical="center" readingOrder="1"/>
      <protection locked="0"/>
    </xf>
    <xf numFmtId="0" fontId="69" fillId="0" borderId="39" xfId="0" applyFont="1" applyBorder="1" applyAlignment="1">
      <alignment horizontal="center" vertical="center" readingOrder="1"/>
    </xf>
    <xf numFmtId="0" fontId="69" fillId="0" borderId="40" xfId="0" applyFont="1" applyBorder="1" applyAlignment="1">
      <alignment horizontal="center" vertical="center" readingOrder="1"/>
    </xf>
    <xf numFmtId="0" fontId="69" fillId="0" borderId="48" xfId="0" applyFont="1" applyBorder="1" applyAlignment="1" applyProtection="1">
      <alignment horizontal="left" vertical="center" wrapText="1" readingOrder="1"/>
      <protection locked="0"/>
    </xf>
    <xf numFmtId="0" fontId="69" fillId="0" borderId="49" xfId="0" applyFont="1" applyBorder="1" applyAlignment="1">
      <alignment horizontal="left" vertical="center" wrapText="1" readingOrder="1"/>
    </xf>
    <xf numFmtId="0" fontId="69" fillId="0" borderId="41" xfId="0" applyFont="1" applyBorder="1" applyAlignment="1" applyProtection="1">
      <alignment horizontal="left" vertical="center" wrapText="1" readingOrder="1"/>
      <protection locked="0"/>
    </xf>
    <xf numFmtId="0" fontId="69" fillId="0" borderId="38" xfId="0" applyFont="1" applyBorder="1" applyAlignment="1">
      <alignment horizontal="left" vertical="center" wrapText="1" readingOrder="1"/>
    </xf>
    <xf numFmtId="0" fontId="69" fillId="0" borderId="47" xfId="0" applyFont="1" applyBorder="1" applyAlignment="1" applyProtection="1">
      <alignment horizontal="left" vertical="center" wrapText="1" readingOrder="1"/>
      <protection locked="0"/>
    </xf>
    <xf numFmtId="0" fontId="56" fillId="19" borderId="51" xfId="0" applyFont="1" applyFill="1" applyBorder="1" applyAlignment="1" applyProtection="1">
      <alignment horizontal="center" vertical="top" wrapText="1" readingOrder="1"/>
      <protection locked="0"/>
    </xf>
    <xf numFmtId="0" fontId="56" fillId="19" borderId="51" xfId="0" applyFont="1" applyFill="1" applyBorder="1" applyAlignment="1">
      <alignment horizontal="center" vertical="top" wrapText="1" readingOrder="1"/>
    </xf>
    <xf numFmtId="0" fontId="56" fillId="20" borderId="50" xfId="0" applyFont="1" applyFill="1" applyBorder="1" applyAlignment="1" applyProtection="1">
      <alignment horizontal="center" vertical="top" wrapText="1" readingOrder="1"/>
      <protection locked="0"/>
    </xf>
    <xf numFmtId="0" fontId="56" fillId="20" borderId="53" xfId="0" applyFont="1" applyFill="1" applyBorder="1" applyAlignment="1">
      <alignment horizontal="center" vertical="top" wrapText="1" readingOrder="1"/>
    </xf>
    <xf numFmtId="0" fontId="56" fillId="21" borderId="8" xfId="0" applyFont="1" applyFill="1" applyBorder="1" applyAlignment="1">
      <alignment horizontal="center" wrapText="1" readingOrder="1"/>
    </xf>
    <xf numFmtId="0" fontId="56" fillId="21" borderId="12" xfId="0" applyFont="1" applyFill="1" applyBorder="1" applyAlignment="1">
      <alignment horizontal="center" wrapText="1" readingOrder="1"/>
    </xf>
    <xf numFmtId="0" fontId="56" fillId="21" borderId="12" xfId="0" applyFont="1" applyFill="1" applyBorder="1" applyAlignment="1">
      <alignment horizontal="center" vertical="top" wrapText="1" readingOrder="1"/>
    </xf>
    <xf numFmtId="0" fontId="56" fillId="21" borderId="11" xfId="0" applyFont="1" applyFill="1" applyBorder="1" applyAlignment="1">
      <alignment horizontal="center" vertical="top" wrapText="1" readingOrder="1"/>
    </xf>
    <xf numFmtId="38" fontId="50" fillId="19" borderId="37" xfId="3" quotePrefix="1" applyNumberFormat="1" applyFont="1" applyFill="1" applyBorder="1" applyAlignment="1" applyProtection="1">
      <alignment horizontal="center" vertical="top" wrapText="1" readingOrder="1"/>
      <protection locked="0"/>
    </xf>
    <xf numFmtId="38" fontId="50" fillId="19" borderId="39" xfId="3" quotePrefix="1" applyNumberFormat="1" applyFont="1" applyFill="1" applyBorder="1" applyAlignment="1" applyProtection="1">
      <alignment horizontal="center" vertical="top" wrapText="1" readingOrder="1"/>
      <protection locked="0"/>
    </xf>
    <xf numFmtId="0" fontId="55" fillId="19" borderId="39" xfId="0" applyFont="1" applyFill="1" applyBorder="1" applyAlignment="1" applyProtection="1">
      <alignment horizontal="center" vertical="top" wrapText="1" readingOrder="1"/>
      <protection locked="0"/>
    </xf>
    <xf numFmtId="0" fontId="55" fillId="19" borderId="38" xfId="0" applyFont="1" applyFill="1" applyBorder="1" applyAlignment="1" applyProtection="1">
      <alignment horizontal="center" vertical="top" wrapText="1" readingOrder="1"/>
      <protection locked="0"/>
    </xf>
    <xf numFmtId="38" fontId="50" fillId="19" borderId="26" xfId="3" quotePrefix="1" applyNumberFormat="1" applyFont="1" applyFill="1" applyBorder="1" applyAlignment="1" applyProtection="1">
      <alignment horizontal="center" wrapText="1" readingOrder="1"/>
      <protection locked="0"/>
    </xf>
    <xf numFmtId="38" fontId="50" fillId="19" borderId="28" xfId="3" quotePrefix="1" applyNumberFormat="1" applyFont="1" applyFill="1" applyBorder="1" applyAlignment="1" applyProtection="1">
      <alignment horizontal="center" wrapText="1" readingOrder="1"/>
      <protection locked="0"/>
    </xf>
    <xf numFmtId="0" fontId="55" fillId="19" borderId="28" xfId="0" applyFont="1" applyFill="1" applyBorder="1" applyAlignment="1" applyProtection="1">
      <alignment horizontal="center" wrapText="1" readingOrder="1"/>
      <protection locked="0"/>
    </xf>
    <xf numFmtId="0" fontId="55" fillId="19" borderId="27" xfId="0" applyFont="1" applyFill="1" applyBorder="1" applyAlignment="1" applyProtection="1">
      <alignment horizontal="center" wrapText="1" readingOrder="1"/>
      <protection locked="0"/>
    </xf>
    <xf numFmtId="0" fontId="55" fillId="19" borderId="3" xfId="0" quotePrefix="1" applyFont="1" applyFill="1" applyBorder="1" applyAlignment="1" applyProtection="1">
      <alignment horizontal="center" vertical="top" wrapText="1" readingOrder="2"/>
      <protection locked="0"/>
    </xf>
    <xf numFmtId="0" fontId="55" fillId="19" borderId="5" xfId="0" applyFont="1" applyFill="1" applyBorder="1" applyAlignment="1" applyProtection="1">
      <alignment horizontal="center" wrapText="1" readingOrder="2"/>
      <protection locked="0"/>
    </xf>
    <xf numFmtId="0" fontId="55" fillId="19" borderId="4" xfId="0" applyFont="1" applyFill="1" applyBorder="1" applyAlignment="1" applyProtection="1">
      <alignment horizontal="center" wrapText="1" readingOrder="2"/>
      <protection locked="0"/>
    </xf>
    <xf numFmtId="0" fontId="55" fillId="19" borderId="6" xfId="0" quotePrefix="1" applyFont="1" applyFill="1" applyBorder="1" applyAlignment="1" applyProtection="1">
      <alignment horizontal="center" vertical="center" wrapText="1" readingOrder="1"/>
      <protection locked="0"/>
    </xf>
    <xf numFmtId="0" fontId="55" fillId="19" borderId="7" xfId="0" applyFont="1" applyFill="1" applyBorder="1" applyAlignment="1" applyProtection="1">
      <alignment horizontal="center" wrapText="1" readingOrder="1"/>
      <protection locked="0"/>
    </xf>
    <xf numFmtId="0" fontId="55" fillId="19" borderId="8" xfId="0" applyFont="1" applyFill="1" applyBorder="1" applyAlignment="1" applyProtection="1">
      <alignment horizontal="center" wrapText="1" readingOrder="1"/>
      <protection locked="0"/>
    </xf>
    <xf numFmtId="0" fontId="55" fillId="19" borderId="3" xfId="0" quotePrefix="1" applyFont="1" applyFill="1" applyBorder="1" applyAlignment="1" applyProtection="1">
      <alignment horizontal="center" vertical="top" wrapText="1" readingOrder="1"/>
      <protection locked="0"/>
    </xf>
    <xf numFmtId="0" fontId="55" fillId="19" borderId="5" xfId="0" applyFont="1" applyFill="1" applyBorder="1" applyAlignment="1" applyProtection="1">
      <alignment horizontal="center" wrapText="1" readingOrder="1"/>
      <protection locked="0"/>
    </xf>
    <xf numFmtId="0" fontId="55" fillId="19" borderId="4" xfId="0" applyFont="1" applyFill="1" applyBorder="1" applyAlignment="1" applyProtection="1">
      <alignment horizontal="center" wrapText="1" readingOrder="1"/>
      <protection locked="0"/>
    </xf>
    <xf numFmtId="0" fontId="55" fillId="19" borderId="7" xfId="0" quotePrefix="1" applyFont="1" applyFill="1" applyBorder="1" applyAlignment="1" applyProtection="1">
      <alignment horizontal="center" vertical="top" wrapText="1" readingOrder="2"/>
      <protection locked="0"/>
    </xf>
    <xf numFmtId="0" fontId="55" fillId="19" borderId="13" xfId="0" quotePrefix="1" applyFont="1" applyFill="1" applyBorder="1" applyAlignment="1" applyProtection="1">
      <alignment horizontal="center" vertical="top" wrapText="1" readingOrder="2"/>
      <protection locked="0"/>
    </xf>
    <xf numFmtId="0" fontId="55" fillId="19" borderId="0" xfId="0" quotePrefix="1" applyFont="1" applyFill="1" applyBorder="1" applyAlignment="1" applyProtection="1">
      <alignment horizontal="center" vertical="top" wrapText="1" readingOrder="2"/>
      <protection locked="0"/>
    </xf>
    <xf numFmtId="0" fontId="55" fillId="19" borderId="0" xfId="0" applyFont="1" applyFill="1" applyBorder="1" applyAlignment="1" applyProtection="1">
      <alignment horizontal="center" vertical="top" wrapText="1" readingOrder="2"/>
      <protection locked="0"/>
    </xf>
    <xf numFmtId="0" fontId="55" fillId="19" borderId="12" xfId="0" applyFont="1" applyFill="1" applyBorder="1" applyAlignment="1" applyProtection="1">
      <alignment horizontal="center" vertical="top" wrapText="1" readingOrder="2"/>
      <protection locked="0"/>
    </xf>
    <xf numFmtId="0" fontId="55" fillId="19" borderId="6" xfId="0" quotePrefix="1" applyFont="1" applyFill="1" applyBorder="1" applyAlignment="1" applyProtection="1">
      <alignment horizontal="center" vertical="center" wrapText="1" readingOrder="2"/>
      <protection locked="0"/>
    </xf>
    <xf numFmtId="0" fontId="55" fillId="19" borderId="7" xfId="0" applyFont="1" applyFill="1" applyBorder="1" applyAlignment="1" applyProtection="1">
      <alignment horizontal="center" wrapText="1" readingOrder="2"/>
      <protection locked="0"/>
    </xf>
    <xf numFmtId="0" fontId="55" fillId="19" borderId="8" xfId="0" applyFont="1" applyFill="1" applyBorder="1" applyAlignment="1" applyProtection="1">
      <alignment horizontal="center" wrapText="1" readingOrder="2"/>
      <protection locked="0"/>
    </xf>
    <xf numFmtId="0" fontId="55" fillId="19" borderId="13" xfId="0" applyFont="1" applyFill="1" applyBorder="1" applyAlignment="1" applyProtection="1">
      <alignment horizontal="center" vertical="top" wrapText="1" readingOrder="2"/>
      <protection locked="0"/>
    </xf>
    <xf numFmtId="0" fontId="55" fillId="19" borderId="0" xfId="0" applyFont="1" applyFill="1" applyAlignment="1" applyProtection="1">
      <alignment horizontal="center" vertical="top" wrapText="1" readingOrder="2"/>
      <protection locked="0"/>
    </xf>
    <xf numFmtId="38" fontId="69" fillId="0" borderId="27" xfId="0" applyNumberFormat="1" applyFont="1" applyBorder="1" applyAlignment="1" applyProtection="1">
      <alignment horizontal="center" vertical="center" readingOrder="1"/>
      <protection locked="0"/>
    </xf>
    <xf numFmtId="38" fontId="69" fillId="0" borderId="44" xfId="0" applyNumberFormat="1" applyFont="1" applyBorder="1" applyAlignment="1" applyProtection="1">
      <alignment horizontal="center" vertical="center" readingOrder="1"/>
      <protection locked="0"/>
    </xf>
    <xf numFmtId="38" fontId="69" fillId="0" borderId="39" xfId="0" applyNumberFormat="1" applyFont="1" applyBorder="1" applyAlignment="1" applyProtection="1">
      <alignment horizontal="center" vertical="center" readingOrder="1"/>
      <protection locked="0"/>
    </xf>
    <xf numFmtId="38" fontId="69" fillId="0" borderId="38" xfId="0" applyNumberFormat="1" applyFont="1" applyBorder="1" applyAlignment="1" applyProtection="1">
      <alignment horizontal="center" vertical="center" readingOrder="1"/>
      <protection locked="0"/>
    </xf>
    <xf numFmtId="38" fontId="69" fillId="0" borderId="49" xfId="0" applyNumberFormat="1" applyFont="1" applyBorder="1" applyAlignment="1" applyProtection="1">
      <alignment horizontal="center" vertical="center" readingOrder="1"/>
      <protection locked="0"/>
    </xf>
    <xf numFmtId="0" fontId="0" fillId="0" borderId="46" xfId="0" applyBorder="1" applyAlignment="1">
      <alignment horizontal="center" vertical="center" readingOrder="1"/>
    </xf>
    <xf numFmtId="0" fontId="0" fillId="0" borderId="44" xfId="0" applyBorder="1" applyAlignment="1">
      <alignment horizontal="center" vertical="center" readingOrder="1"/>
    </xf>
    <xf numFmtId="0" fontId="0" fillId="0" borderId="49" xfId="0" applyBorder="1" applyAlignment="1">
      <alignment horizontal="center" vertical="center" readingOrder="1"/>
    </xf>
    <xf numFmtId="38" fontId="69" fillId="0" borderId="40" xfId="0" applyNumberFormat="1" applyFont="1" applyBorder="1" applyAlignment="1" applyProtection="1">
      <alignment horizontal="center" vertical="center" readingOrder="1"/>
      <protection locked="0"/>
    </xf>
    <xf numFmtId="0" fontId="69" fillId="18" borderId="26" xfId="0" applyFont="1" applyFill="1" applyBorder="1" applyAlignment="1" applyProtection="1">
      <alignment vertical="center" wrapText="1" readingOrder="1"/>
      <protection locked="0"/>
    </xf>
    <xf numFmtId="0" fontId="69" fillId="18" borderId="28" xfId="0" applyFont="1" applyFill="1" applyBorder="1" applyAlignment="1" applyProtection="1">
      <alignment vertical="center" wrapText="1" readingOrder="1"/>
      <protection locked="0"/>
    </xf>
    <xf numFmtId="0" fontId="69" fillId="18" borderId="27" xfId="0" applyFont="1" applyFill="1" applyBorder="1" applyAlignment="1" applyProtection="1">
      <alignment vertical="center" wrapText="1" readingOrder="1"/>
      <protection locked="0"/>
    </xf>
    <xf numFmtId="0" fontId="71" fillId="0" borderId="101" xfId="0" applyFont="1" applyBorder="1" applyAlignment="1" applyProtection="1">
      <alignment horizontal="center" vertical="center" readingOrder="1"/>
      <protection locked="0"/>
    </xf>
    <xf numFmtId="0" fontId="69" fillId="0" borderId="102" xfId="0" applyFont="1" applyBorder="1" applyAlignment="1" applyProtection="1">
      <alignment horizontal="center" vertical="center" readingOrder="1"/>
      <protection locked="0"/>
    </xf>
    <xf numFmtId="0" fontId="69" fillId="18" borderId="101" xfId="0" applyFont="1" applyFill="1" applyBorder="1" applyAlignment="1" applyProtection="1">
      <alignment horizontal="left" vertical="center" wrapText="1" readingOrder="1"/>
      <protection locked="0"/>
    </xf>
    <xf numFmtId="0" fontId="69" fillId="18" borderId="102" xfId="0" applyFont="1" applyFill="1" applyBorder="1" applyAlignment="1" applyProtection="1">
      <alignment horizontal="left" vertical="center" wrapText="1" readingOrder="1"/>
      <protection locked="0"/>
    </xf>
    <xf numFmtId="0" fontId="69" fillId="0" borderId="103" xfId="0" applyFont="1" applyBorder="1" applyAlignment="1" applyProtection="1">
      <alignment horizontal="center" vertical="center" readingOrder="1"/>
      <protection locked="0"/>
    </xf>
    <xf numFmtId="0" fontId="80" fillId="18" borderId="39" xfId="0" applyFont="1" applyFill="1" applyBorder="1" applyAlignment="1" applyProtection="1">
      <alignment horizontal="left" vertical="center" wrapText="1" indent="1" readingOrder="1"/>
      <protection locked="0"/>
    </xf>
    <xf numFmtId="0" fontId="85" fillId="0" borderId="39" xfId="0" applyFont="1" applyBorder="1" applyAlignment="1">
      <alignment horizontal="left" vertical="center" wrapText="1" indent="1" readingOrder="1"/>
    </xf>
    <xf numFmtId="0" fontId="85" fillId="0" borderId="38" xfId="0" applyFont="1" applyBorder="1" applyAlignment="1">
      <alignment horizontal="left" vertical="center" wrapText="1" indent="1" readingOrder="1"/>
    </xf>
    <xf numFmtId="0" fontId="80" fillId="18" borderId="61" xfId="0" applyFont="1" applyFill="1" applyBorder="1" applyAlignment="1" applyProtection="1">
      <alignment horizontal="left" vertical="center" wrapText="1" indent="1" readingOrder="1"/>
      <protection locked="0"/>
    </xf>
    <xf numFmtId="0" fontId="85" fillId="0" borderId="61" xfId="0" applyFont="1" applyBorder="1" applyAlignment="1">
      <alignment horizontal="left" vertical="center" wrapText="1" indent="1" readingOrder="1"/>
    </xf>
    <xf numFmtId="0" fontId="85" fillId="0" borderId="60" xfId="0" applyFont="1" applyBorder="1" applyAlignment="1">
      <alignment horizontal="left" vertical="center" wrapText="1" indent="1" readingOrder="1"/>
    </xf>
    <xf numFmtId="0" fontId="69" fillId="0" borderId="102" xfId="0" applyFont="1" applyBorder="1" applyAlignment="1">
      <alignment horizontal="left" vertical="center" wrapText="1" readingOrder="1"/>
    </xf>
    <xf numFmtId="0" fontId="0" fillId="0" borderId="102" xfId="0" applyBorder="1" applyAlignment="1">
      <alignment horizontal="left" vertical="center" wrapText="1" readingOrder="1"/>
    </xf>
    <xf numFmtId="0" fontId="0" fillId="0" borderId="103" xfId="0" applyBorder="1" applyAlignment="1">
      <alignment horizontal="left" vertical="center" wrapText="1" readingOrder="1"/>
    </xf>
    <xf numFmtId="0" fontId="69" fillId="18" borderId="37" xfId="0" applyFont="1" applyFill="1" applyBorder="1" applyAlignment="1" applyProtection="1">
      <alignment vertical="center" wrapText="1" readingOrder="1"/>
      <protection locked="0"/>
    </xf>
    <xf numFmtId="0" fontId="69" fillId="18" borderId="39" xfId="0" applyFont="1" applyFill="1" applyBorder="1" applyAlignment="1" applyProtection="1">
      <alignment vertical="center" wrapText="1" readingOrder="1"/>
      <protection locked="0"/>
    </xf>
    <xf numFmtId="0" fontId="69" fillId="18" borderId="38" xfId="0" applyFont="1" applyFill="1" applyBorder="1" applyAlignment="1" applyProtection="1">
      <alignment vertical="center" wrapText="1" readingOrder="1"/>
      <protection locked="0"/>
    </xf>
    <xf numFmtId="0" fontId="69" fillId="18" borderId="59" xfId="0" applyFont="1" applyFill="1" applyBorder="1" applyAlignment="1" applyProtection="1">
      <alignment vertical="center" wrapText="1" readingOrder="1"/>
      <protection locked="0"/>
    </xf>
    <xf numFmtId="0" fontId="69" fillId="18" borderId="61" xfId="0" applyFont="1" applyFill="1" applyBorder="1" applyAlignment="1" applyProtection="1">
      <alignment vertical="center" wrapText="1" readingOrder="1"/>
      <protection locked="0"/>
    </xf>
    <xf numFmtId="0" fontId="69" fillId="18" borderId="60" xfId="0" applyFont="1" applyFill="1" applyBorder="1" applyAlignment="1" applyProtection="1">
      <alignment vertical="center" wrapText="1" readingOrder="1"/>
      <protection locked="0"/>
    </xf>
    <xf numFmtId="0" fontId="91" fillId="19" borderId="91" xfId="0" quotePrefix="1" applyFont="1" applyFill="1" applyBorder="1" applyAlignment="1" applyProtection="1">
      <alignment horizontal="center" vertical="top" wrapText="1" readingOrder="1"/>
      <protection locked="0"/>
    </xf>
    <xf numFmtId="0" fontId="92" fillId="0" borderId="92" xfId="0" applyFont="1" applyBorder="1" applyAlignment="1">
      <alignment vertical="top" wrapText="1" readingOrder="1"/>
    </xf>
    <xf numFmtId="0" fontId="91" fillId="19" borderId="98" xfId="0" quotePrefix="1" applyFont="1" applyFill="1" applyBorder="1" applyAlignment="1" applyProtection="1">
      <alignment horizontal="center" vertical="top" wrapText="1" readingOrder="1"/>
      <protection locked="0"/>
    </xf>
    <xf numFmtId="0" fontId="92" fillId="0" borderId="99" xfId="0" applyFont="1" applyBorder="1" applyAlignment="1">
      <alignment vertical="top" wrapText="1" readingOrder="1"/>
    </xf>
    <xf numFmtId="0" fontId="92" fillId="0" borderId="94" xfId="0" applyFont="1" applyBorder="1" applyAlignment="1">
      <alignment vertical="top" wrapText="1" readingOrder="1"/>
    </xf>
    <xf numFmtId="0" fontId="92" fillId="0" borderId="95" xfId="0" applyFont="1" applyBorder="1" applyAlignment="1">
      <alignment vertical="top" wrapText="1" readingOrder="1"/>
    </xf>
    <xf numFmtId="0" fontId="91" fillId="19" borderId="92" xfId="0" quotePrefix="1" applyFont="1" applyFill="1" applyBorder="1" applyAlignment="1" applyProtection="1">
      <alignment horizontal="center" vertical="top" wrapText="1" readingOrder="1"/>
      <protection locked="0"/>
    </xf>
    <xf numFmtId="0" fontId="92" fillId="0" borderId="93" xfId="0" applyFont="1" applyBorder="1" applyAlignment="1">
      <alignment vertical="top" wrapText="1" readingOrder="1"/>
    </xf>
    <xf numFmtId="0" fontId="91" fillId="19" borderId="99" xfId="0" quotePrefix="1" applyFont="1" applyFill="1" applyBorder="1" applyAlignment="1" applyProtection="1">
      <alignment horizontal="center" vertical="top" wrapText="1" readingOrder="1"/>
      <protection locked="0"/>
    </xf>
    <xf numFmtId="0" fontId="92" fillId="0" borderId="100" xfId="0" applyFont="1" applyBorder="1" applyAlignment="1">
      <alignment vertical="top" wrapText="1" readingOrder="1"/>
    </xf>
    <xf numFmtId="0" fontId="92" fillId="0" borderId="96" xfId="0" applyFont="1" applyBorder="1" applyAlignment="1">
      <alignment vertical="top" wrapText="1" readingOrder="1"/>
    </xf>
    <xf numFmtId="0" fontId="72" fillId="19" borderId="13" xfId="0" quotePrefix="1" applyFont="1" applyFill="1" applyBorder="1" applyAlignment="1" applyProtection="1">
      <alignment horizontal="center" vertical="top" wrapText="1" readingOrder="1"/>
      <protection locked="0"/>
    </xf>
    <xf numFmtId="0" fontId="73" fillId="0" borderId="0" xfId="0" applyFont="1" applyAlignment="1">
      <alignment vertical="top" wrapText="1"/>
    </xf>
    <xf numFmtId="0" fontId="73" fillId="0" borderId="12" xfId="0" applyFont="1" applyBorder="1" applyAlignment="1">
      <alignment vertical="top" wrapText="1"/>
    </xf>
    <xf numFmtId="0" fontId="73" fillId="0" borderId="59" xfId="0" applyFont="1" applyBorder="1" applyAlignment="1">
      <alignment vertical="top" wrapText="1"/>
    </xf>
    <xf numFmtId="0" fontId="73" fillId="0" borderId="61" xfId="0" applyFont="1" applyBorder="1" applyAlignment="1">
      <alignment vertical="top" wrapText="1"/>
    </xf>
    <xf numFmtId="0" fontId="73" fillId="0" borderId="60" xfId="0" applyFont="1" applyBorder="1" applyAlignment="1">
      <alignment vertical="top" wrapText="1"/>
    </xf>
    <xf numFmtId="0" fontId="72" fillId="19" borderId="13" xfId="0" quotePrefix="1" applyFont="1" applyFill="1" applyBorder="1" applyAlignment="1" applyProtection="1">
      <alignment horizontal="center" vertical="top" wrapText="1" readingOrder="2"/>
      <protection locked="0"/>
    </xf>
    <xf numFmtId="0" fontId="73" fillId="0" borderId="0" xfId="0" applyFont="1" applyAlignment="1">
      <alignment vertical="top" wrapText="1" readingOrder="2"/>
    </xf>
    <xf numFmtId="0" fontId="73" fillId="0" borderId="12" xfId="0" applyFont="1" applyBorder="1" applyAlignment="1">
      <alignment vertical="top" wrapText="1" readingOrder="2"/>
    </xf>
    <xf numFmtId="0" fontId="73" fillId="0" borderId="59" xfId="0" applyFont="1" applyBorder="1" applyAlignment="1">
      <alignment vertical="top" wrapText="1" readingOrder="2"/>
    </xf>
    <xf numFmtId="0" fontId="73" fillId="0" borderId="61" xfId="0" applyFont="1" applyBorder="1" applyAlignment="1">
      <alignment vertical="top" wrapText="1" readingOrder="2"/>
    </xf>
    <xf numFmtId="0" fontId="73" fillId="0" borderId="60" xfId="0" applyFont="1" applyBorder="1" applyAlignment="1">
      <alignment vertical="top" wrapText="1" readingOrder="2"/>
    </xf>
    <xf numFmtId="0" fontId="54" fillId="19" borderId="53" xfId="0" applyFont="1" applyFill="1" applyBorder="1" applyAlignment="1">
      <alignment horizontal="center" vertical="top" wrapText="1" readingOrder="1"/>
    </xf>
    <xf numFmtId="0" fontId="0" fillId="0" borderId="5" xfId="0" applyBorder="1" applyAlignment="1">
      <alignment horizontal="center" vertical="top" wrapText="1" readingOrder="1"/>
    </xf>
    <xf numFmtId="0" fontId="0" fillId="0" borderId="52" xfId="0" applyBorder="1" applyAlignment="1">
      <alignment horizontal="center" vertical="top" wrapText="1" readingOrder="1"/>
    </xf>
    <xf numFmtId="0" fontId="69" fillId="0" borderId="59" xfId="0" applyFont="1" applyBorder="1" applyAlignment="1" applyProtection="1">
      <alignment horizontal="left" vertical="center" wrapText="1" readingOrder="1"/>
      <protection locked="0"/>
    </xf>
    <xf numFmtId="0" fontId="69" fillId="0" borderId="61" xfId="0" applyFont="1" applyBorder="1" applyAlignment="1" applyProtection="1">
      <alignment horizontal="left" vertical="center" wrapText="1" readingOrder="1"/>
      <protection locked="0"/>
    </xf>
    <xf numFmtId="0" fontId="69" fillId="0" borderId="105" xfId="0" applyFont="1" applyBorder="1" applyAlignment="1">
      <alignment horizontal="left" vertical="center" wrapText="1" readingOrder="1"/>
    </xf>
    <xf numFmtId="0" fontId="69" fillId="0" borderId="61" xfId="0" applyFont="1" applyBorder="1" applyAlignment="1">
      <alignment horizontal="left" vertical="center" wrapText="1" readingOrder="1"/>
    </xf>
    <xf numFmtId="0" fontId="69" fillId="18" borderId="104" xfId="0" applyFont="1" applyFill="1" applyBorder="1" applyAlignment="1" applyProtection="1">
      <alignment horizontal="left" vertical="center" wrapText="1" readingOrder="1"/>
      <protection locked="0"/>
    </xf>
    <xf numFmtId="38" fontId="47" fillId="21" borderId="89" xfId="3" quotePrefix="1" applyNumberFormat="1" applyFont="1" applyFill="1" applyBorder="1" applyAlignment="1" applyProtection="1">
      <alignment horizontal="center" vertical="center" readingOrder="1"/>
      <protection locked="0"/>
    </xf>
    <xf numFmtId="0" fontId="0" fillId="21" borderId="86" xfId="0" applyFill="1" applyBorder="1" applyAlignment="1">
      <alignment horizontal="center" vertical="center" readingOrder="1"/>
    </xf>
    <xf numFmtId="0" fontId="0" fillId="21" borderId="90" xfId="0" applyFill="1" applyBorder="1" applyAlignment="1">
      <alignment horizontal="center" vertical="center" readingOrder="1"/>
    </xf>
    <xf numFmtId="0" fontId="0" fillId="21" borderId="84" xfId="0" applyFill="1" applyBorder="1" applyAlignment="1">
      <alignment horizontal="center" vertical="center" readingOrder="1"/>
    </xf>
    <xf numFmtId="38" fontId="47" fillId="21" borderId="85" xfId="3" quotePrefix="1" applyNumberFormat="1" applyFont="1" applyFill="1" applyBorder="1" applyAlignment="1" applyProtection="1">
      <alignment horizontal="center" vertical="center" readingOrder="1"/>
      <protection locked="0"/>
    </xf>
    <xf numFmtId="0" fontId="0" fillId="21" borderId="87" xfId="0" applyFill="1" applyBorder="1" applyAlignment="1">
      <alignment horizontal="center" vertical="center" readingOrder="1"/>
    </xf>
    <xf numFmtId="0" fontId="89" fillId="17" borderId="80" xfId="0" applyFont="1" applyFill="1" applyBorder="1" applyAlignment="1">
      <alignment horizontal="center" vertical="center" wrapText="1"/>
    </xf>
    <xf numFmtId="0" fontId="89" fillId="17" borderId="81" xfId="0" applyFont="1" applyFill="1" applyBorder="1" applyAlignment="1">
      <alignment horizontal="center" vertical="center" wrapText="1"/>
    </xf>
    <xf numFmtId="0" fontId="0" fillId="0" borderId="85" xfId="0" applyBorder="1" applyAlignment="1"/>
    <xf numFmtId="0" fontId="0" fillId="0" borderId="86" xfId="0" applyBorder="1" applyAlignment="1"/>
    <xf numFmtId="0" fontId="0" fillId="0" borderId="87" xfId="0" applyBorder="1" applyAlignment="1"/>
    <xf numFmtId="0" fontId="69" fillId="18" borderId="59" xfId="0" applyFont="1" applyFill="1" applyBorder="1" applyAlignment="1" applyProtection="1">
      <alignment vertical="center" readingOrder="1"/>
      <protection locked="0"/>
    </xf>
    <xf numFmtId="0" fontId="69" fillId="18" borderId="61" xfId="0" applyFont="1" applyFill="1" applyBorder="1" applyAlignment="1" applyProtection="1">
      <alignment vertical="center" readingOrder="1"/>
      <protection locked="0"/>
    </xf>
    <xf numFmtId="0" fontId="69" fillId="18" borderId="60" xfId="0" applyFont="1" applyFill="1" applyBorder="1" applyAlignment="1" applyProtection="1">
      <alignment vertical="center" readingOrder="1"/>
      <protection locked="0"/>
    </xf>
    <xf numFmtId="0" fontId="91" fillId="19" borderId="91" xfId="0" quotePrefix="1" applyFont="1" applyFill="1" applyBorder="1" applyAlignment="1" applyProtection="1">
      <alignment horizontal="center" vertical="top" wrapText="1" readingOrder="2"/>
      <protection locked="0"/>
    </xf>
    <xf numFmtId="0" fontId="92" fillId="0" borderId="92" xfId="0" applyFont="1" applyBorder="1" applyAlignment="1">
      <alignment vertical="top" wrapText="1" readingOrder="2"/>
    </xf>
    <xf numFmtId="0" fontId="92" fillId="0" borderId="94" xfId="0" applyFont="1" applyBorder="1" applyAlignment="1">
      <alignment vertical="top" wrapText="1" readingOrder="2"/>
    </xf>
    <xf numFmtId="0" fontId="92" fillId="0" borderId="95" xfId="0" applyFont="1" applyBorder="1" applyAlignment="1">
      <alignment vertical="top" wrapText="1" readingOrder="2"/>
    </xf>
    <xf numFmtId="0" fontId="91" fillId="19" borderId="92" xfId="0" quotePrefix="1" applyFont="1" applyFill="1" applyBorder="1" applyAlignment="1" applyProtection="1">
      <alignment horizontal="center" vertical="top" wrapText="1" readingOrder="2"/>
      <protection locked="0"/>
    </xf>
    <xf numFmtId="0" fontId="92" fillId="0" borderId="93" xfId="0" applyFont="1" applyBorder="1" applyAlignment="1">
      <alignment vertical="top" wrapText="1" readingOrder="2"/>
    </xf>
    <xf numFmtId="0" fontId="92" fillId="0" borderId="96" xfId="0" applyFont="1" applyBorder="1" applyAlignment="1">
      <alignment vertical="top" wrapText="1" readingOrder="2"/>
    </xf>
    <xf numFmtId="0" fontId="72" fillId="20" borderId="13" xfId="0" quotePrefix="1" applyFont="1" applyFill="1" applyBorder="1" applyAlignment="1" applyProtection="1">
      <alignment horizontal="center" vertical="top" wrapText="1" readingOrder="2"/>
      <protection locked="0"/>
    </xf>
    <xf numFmtId="0" fontId="73" fillId="20" borderId="0" xfId="0" applyFont="1" applyFill="1" applyAlignment="1">
      <alignment vertical="top" wrapText="1" readingOrder="2"/>
    </xf>
    <xf numFmtId="0" fontId="73" fillId="20" borderId="12" xfId="0" applyFont="1" applyFill="1" applyBorder="1" applyAlignment="1">
      <alignment vertical="top" wrapText="1" readingOrder="2"/>
    </xf>
    <xf numFmtId="0" fontId="73" fillId="20" borderId="59" xfId="0" applyFont="1" applyFill="1" applyBorder="1" applyAlignment="1">
      <alignment vertical="top" wrapText="1" readingOrder="2"/>
    </xf>
    <xf numFmtId="0" fontId="73" fillId="20" borderId="61" xfId="0" applyFont="1" applyFill="1" applyBorder="1" applyAlignment="1">
      <alignment vertical="top" wrapText="1" readingOrder="2"/>
    </xf>
    <xf numFmtId="0" fontId="73" fillId="20" borderId="60" xfId="0" applyFont="1" applyFill="1" applyBorder="1" applyAlignment="1">
      <alignment vertical="top" wrapText="1" readingOrder="2"/>
    </xf>
    <xf numFmtId="0" fontId="91" fillId="20" borderId="91" xfId="0" quotePrefix="1" applyFont="1" applyFill="1" applyBorder="1" applyAlignment="1" applyProtection="1">
      <alignment horizontal="center" vertical="top" wrapText="1" readingOrder="2"/>
      <protection locked="0"/>
    </xf>
    <xf numFmtId="0" fontId="92" fillId="20" borderId="92" xfId="0" applyFont="1" applyFill="1" applyBorder="1" applyAlignment="1">
      <alignment vertical="top" wrapText="1" readingOrder="2"/>
    </xf>
    <xf numFmtId="0" fontId="92" fillId="20" borderId="94" xfId="0" applyFont="1" applyFill="1" applyBorder="1" applyAlignment="1">
      <alignment vertical="top" wrapText="1" readingOrder="2"/>
    </xf>
    <xf numFmtId="0" fontId="92" fillId="20" borderId="95" xfId="0" applyFont="1" applyFill="1" applyBorder="1" applyAlignment="1">
      <alignment vertical="top" wrapText="1" readingOrder="2"/>
    </xf>
    <xf numFmtId="0" fontId="91" fillId="20" borderId="92" xfId="0" quotePrefix="1" applyFont="1" applyFill="1" applyBorder="1" applyAlignment="1" applyProtection="1">
      <alignment horizontal="center" vertical="top" wrapText="1" readingOrder="2"/>
      <protection locked="0"/>
    </xf>
    <xf numFmtId="0" fontId="92" fillId="20" borderId="93" xfId="0" applyFont="1" applyFill="1" applyBorder="1" applyAlignment="1">
      <alignment vertical="top" wrapText="1" readingOrder="2"/>
    </xf>
    <xf numFmtId="0" fontId="92" fillId="20" borderId="96" xfId="0" applyFont="1" applyFill="1" applyBorder="1" applyAlignment="1">
      <alignment vertical="top" wrapText="1" readingOrder="2"/>
    </xf>
    <xf numFmtId="0" fontId="91" fillId="20" borderId="13" xfId="0" quotePrefix="1" applyFont="1" applyFill="1" applyBorder="1" applyAlignment="1" applyProtection="1">
      <alignment horizontal="center" vertical="top" wrapText="1" readingOrder="1"/>
      <protection locked="0"/>
    </xf>
    <xf numFmtId="0" fontId="92" fillId="20" borderId="0" xfId="0" applyFont="1" applyFill="1" applyAlignment="1">
      <alignment vertical="top" wrapText="1"/>
    </xf>
    <xf numFmtId="0" fontId="92" fillId="20" borderId="12" xfId="0" applyFont="1" applyFill="1" applyBorder="1" applyAlignment="1">
      <alignment vertical="top" wrapText="1"/>
    </xf>
    <xf numFmtId="0" fontId="92" fillId="20" borderId="59" xfId="0" applyFont="1" applyFill="1" applyBorder="1" applyAlignment="1">
      <alignment vertical="top" wrapText="1"/>
    </xf>
    <xf numFmtId="0" fontId="92" fillId="20" borderId="61" xfId="0" applyFont="1" applyFill="1" applyBorder="1" applyAlignment="1">
      <alignment vertical="top" wrapText="1"/>
    </xf>
    <xf numFmtId="0" fontId="92" fillId="20" borderId="60" xfId="0" applyFont="1" applyFill="1" applyBorder="1" applyAlignment="1">
      <alignment vertical="top" wrapText="1"/>
    </xf>
    <xf numFmtId="0" fontId="91" fillId="20" borderId="91" xfId="0" quotePrefix="1" applyFont="1" applyFill="1" applyBorder="1" applyAlignment="1" applyProtection="1">
      <alignment horizontal="center" vertical="top" wrapText="1" readingOrder="1"/>
      <protection locked="0"/>
    </xf>
    <xf numFmtId="0" fontId="92" fillId="20" borderId="92" xfId="0" applyFont="1" applyFill="1" applyBorder="1" applyAlignment="1">
      <alignment vertical="top" wrapText="1" readingOrder="1"/>
    </xf>
    <xf numFmtId="0" fontId="91" fillId="20" borderId="98" xfId="0" quotePrefix="1" applyFont="1" applyFill="1" applyBorder="1" applyAlignment="1" applyProtection="1">
      <alignment horizontal="center" vertical="top" wrapText="1" readingOrder="1"/>
      <protection locked="0"/>
    </xf>
    <xf numFmtId="0" fontId="92" fillId="20" borderId="99" xfId="0" applyFont="1" applyFill="1" applyBorder="1" applyAlignment="1">
      <alignment vertical="top" wrapText="1" readingOrder="1"/>
    </xf>
    <xf numFmtId="0" fontId="92" fillId="20" borderId="94" xfId="0" applyFont="1" applyFill="1" applyBorder="1" applyAlignment="1">
      <alignment vertical="top" wrapText="1" readingOrder="1"/>
    </xf>
    <xf numFmtId="0" fontId="92" fillId="20" borderId="95" xfId="0" applyFont="1" applyFill="1" applyBorder="1" applyAlignment="1">
      <alignment vertical="top" wrapText="1" readingOrder="1"/>
    </xf>
    <xf numFmtId="0" fontId="91" fillId="20" borderId="92" xfId="0" quotePrefix="1" applyFont="1" applyFill="1" applyBorder="1" applyAlignment="1" applyProtection="1">
      <alignment horizontal="center" vertical="top" wrapText="1" readingOrder="1"/>
      <protection locked="0"/>
    </xf>
    <xf numFmtId="0" fontId="92" fillId="20" borderId="93" xfId="0" applyFont="1" applyFill="1" applyBorder="1" applyAlignment="1">
      <alignment vertical="top" wrapText="1" readingOrder="1"/>
    </xf>
    <xf numFmtId="0" fontId="91" fillId="20" borderId="99" xfId="0" quotePrefix="1" applyFont="1" applyFill="1" applyBorder="1" applyAlignment="1" applyProtection="1">
      <alignment horizontal="center" vertical="top" wrapText="1" readingOrder="1"/>
      <protection locked="0"/>
    </xf>
    <xf numFmtId="0" fontId="92" fillId="20" borderId="100" xfId="0" applyFont="1" applyFill="1" applyBorder="1" applyAlignment="1">
      <alignment vertical="top" wrapText="1" readingOrder="1"/>
    </xf>
    <xf numFmtId="0" fontId="92" fillId="20" borderId="96" xfId="0" applyFont="1" applyFill="1" applyBorder="1" applyAlignment="1">
      <alignment vertical="top" wrapText="1" readingOrder="1"/>
    </xf>
    <xf numFmtId="0" fontId="69" fillId="0" borderId="46" xfId="0" applyFont="1" applyBorder="1" applyAlignment="1" applyProtection="1">
      <alignment horizontal="left" vertical="center" wrapText="1" readingOrder="1"/>
      <protection locked="0"/>
    </xf>
    <xf numFmtId="0" fontId="69" fillId="0" borderId="31" xfId="0" applyFont="1" applyBorder="1" applyAlignment="1">
      <alignment horizontal="left" vertical="center" wrapText="1" readingOrder="1"/>
    </xf>
    <xf numFmtId="0" fontId="0" fillId="0" borderId="28" xfId="0" applyBorder="1" applyAlignment="1">
      <alignment horizontal="left" vertical="center" wrapText="1" readingOrder="1"/>
    </xf>
    <xf numFmtId="0" fontId="0" fillId="0" borderId="27" xfId="0" applyBorder="1" applyAlignment="1">
      <alignment horizontal="left" vertical="center" wrapText="1" readingOrder="1"/>
    </xf>
    <xf numFmtId="0" fontId="79" fillId="0" borderId="0" xfId="0" applyFont="1" applyAlignment="1">
      <alignment horizontal="left" vertical="top" wrapText="1" indent="1"/>
    </xf>
    <xf numFmtId="0" fontId="0" fillId="0" borderId="0" xfId="0" applyAlignment="1">
      <alignment horizontal="left" vertical="top" wrapText="1" indent="1"/>
    </xf>
    <xf numFmtId="0" fontId="80" fillId="0" borderId="0" xfId="0" applyFont="1" applyAlignment="1">
      <alignment horizontal="left"/>
    </xf>
    <xf numFmtId="0" fontId="0" fillId="0" borderId="0" xfId="0" applyAlignment="1"/>
    <xf numFmtId="0" fontId="2" fillId="0" borderId="0" xfId="0" applyFont="1" applyAlignment="1" applyProtection="1">
      <alignment horizontal="left" vertical="center" wrapText="1" readingOrder="1"/>
      <protection locked="0"/>
    </xf>
    <xf numFmtId="0" fontId="68" fillId="17" borderId="26" xfId="0" applyFont="1" applyFill="1" applyBorder="1" applyAlignment="1">
      <alignment horizontal="center" wrapText="1"/>
    </xf>
    <xf numFmtId="0" fontId="0" fillId="17" borderId="27" xfId="0" applyFill="1" applyBorder="1" applyAlignment="1">
      <alignment horizontal="center"/>
    </xf>
  </cellXfs>
  <cellStyles count="169">
    <cellStyle name="Comma" xfId="168" builtinId="3"/>
    <cellStyle name="Comma 2" xfId="1" xr:uid="{00000000-0005-0000-0000-000000000000}"/>
    <cellStyle name="MS_Arabic" xfId="2" xr:uid="{00000000-0005-0000-0000-000002000000}"/>
    <cellStyle name="Normal" xfId="0" builtinId="0"/>
    <cellStyle name="Normal 10" xfId="163"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4 2" xfId="7" xr:uid="{00000000-0005-0000-0000-000009000000}"/>
    <cellStyle name="Normal 2 4 2 2" xfId="8" xr:uid="{00000000-0005-0000-0000-00000A000000}"/>
    <cellStyle name="Normal 2 4 2 2 2" xfId="9" xr:uid="{00000000-0005-0000-0000-00000B000000}"/>
    <cellStyle name="Normal 2 4 2 3" xfId="10" xr:uid="{00000000-0005-0000-0000-00000C000000}"/>
    <cellStyle name="Normal 2 4 3" xfId="11" xr:uid="{00000000-0005-0000-0000-00000D000000}"/>
    <cellStyle name="Normal 2 4 3 2" xfId="12" xr:uid="{00000000-0005-0000-0000-00000E000000}"/>
    <cellStyle name="Normal 2 4 3 2 2" xfId="13" xr:uid="{00000000-0005-0000-0000-00000F000000}"/>
    <cellStyle name="Normal 2 4 3 3" xfId="14" xr:uid="{00000000-0005-0000-0000-000010000000}"/>
    <cellStyle name="Normal 2 4 4" xfId="15" xr:uid="{00000000-0005-0000-0000-000011000000}"/>
    <cellStyle name="Normal 2 4 4 2" xfId="16" xr:uid="{00000000-0005-0000-0000-000012000000}"/>
    <cellStyle name="Normal 2 4 5" xfId="17" xr:uid="{00000000-0005-0000-0000-000013000000}"/>
    <cellStyle name="Normal 2 4 5 2" xfId="18" xr:uid="{00000000-0005-0000-0000-000014000000}"/>
    <cellStyle name="Normal 2 4 6" xfId="19" xr:uid="{00000000-0005-0000-0000-000015000000}"/>
    <cellStyle name="Normal 2 4 7" xfId="20" xr:uid="{00000000-0005-0000-0000-000016000000}"/>
    <cellStyle name="Normal 2 5" xfId="21" xr:uid="{00000000-0005-0000-0000-000017000000}"/>
    <cellStyle name="Normal 2 5 2" xfId="22" xr:uid="{00000000-0005-0000-0000-000018000000}"/>
    <cellStyle name="Normal 2 5 2 2" xfId="23" xr:uid="{00000000-0005-0000-0000-000019000000}"/>
    <cellStyle name="Normal 2 5 2 2 2" xfId="24" xr:uid="{00000000-0005-0000-0000-00001A000000}"/>
    <cellStyle name="Normal 2 5 2 2 2 2" xfId="25" xr:uid="{00000000-0005-0000-0000-00001B000000}"/>
    <cellStyle name="Normal 2 5 2 2 3" xfId="26" xr:uid="{00000000-0005-0000-0000-00001C000000}"/>
    <cellStyle name="Normal 2 5 2 3" xfId="27" xr:uid="{00000000-0005-0000-0000-00001D000000}"/>
    <cellStyle name="Normal 2 5 2 3 2" xfId="28" xr:uid="{00000000-0005-0000-0000-00001E000000}"/>
    <cellStyle name="Normal 2 5 2 3 2 2" xfId="29" xr:uid="{00000000-0005-0000-0000-00001F000000}"/>
    <cellStyle name="Normal 2 5 2 3 2 3" xfId="30" xr:uid="{00000000-0005-0000-0000-000020000000}"/>
    <cellStyle name="Normal 2 5 2 3 3" xfId="31" xr:uid="{00000000-0005-0000-0000-000021000000}"/>
    <cellStyle name="Normal 2 5 2 4" xfId="32" xr:uid="{00000000-0005-0000-0000-000022000000}"/>
    <cellStyle name="Normal 2 5 3" xfId="33" xr:uid="{00000000-0005-0000-0000-000023000000}"/>
    <cellStyle name="Normal 2 5 3 2" xfId="34" xr:uid="{00000000-0005-0000-0000-000024000000}"/>
    <cellStyle name="Normal 2 5 3 2 2" xfId="35" xr:uid="{00000000-0005-0000-0000-000025000000}"/>
    <cellStyle name="Normal 2 5 3 3" xfId="36" xr:uid="{00000000-0005-0000-0000-000026000000}"/>
    <cellStyle name="Normal 2 5 4" xfId="37" xr:uid="{00000000-0005-0000-0000-000027000000}"/>
    <cellStyle name="Normal 2 5 4 2" xfId="38" xr:uid="{00000000-0005-0000-0000-000028000000}"/>
    <cellStyle name="Normal 2 5 4 2 2" xfId="39" xr:uid="{00000000-0005-0000-0000-000029000000}"/>
    <cellStyle name="Normal 2 5 4 3" xfId="40" xr:uid="{00000000-0005-0000-0000-00002A000000}"/>
    <cellStyle name="Normal 2 5 5" xfId="41" xr:uid="{00000000-0005-0000-0000-00002B000000}"/>
    <cellStyle name="Normal 2 5 5 2" xfId="42" xr:uid="{00000000-0005-0000-0000-00002C000000}"/>
    <cellStyle name="Normal 2 5 6" xfId="43" xr:uid="{00000000-0005-0000-0000-00002D000000}"/>
    <cellStyle name="Normal 2 5 6 2" xfId="44" xr:uid="{00000000-0005-0000-0000-00002E000000}"/>
    <cellStyle name="Normal 2 5 7" xfId="45" xr:uid="{00000000-0005-0000-0000-00002F000000}"/>
    <cellStyle name="Normal 2 6" xfId="46" xr:uid="{00000000-0005-0000-0000-000030000000}"/>
    <cellStyle name="Normal 2 6 2" xfId="47" xr:uid="{00000000-0005-0000-0000-000031000000}"/>
    <cellStyle name="Normal 2 6 2 2" xfId="48" xr:uid="{00000000-0005-0000-0000-000032000000}"/>
    <cellStyle name="Normal 2 6 3" xfId="49" xr:uid="{00000000-0005-0000-0000-000033000000}"/>
    <cellStyle name="Normal 2 7" xfId="50" xr:uid="{00000000-0005-0000-0000-000034000000}"/>
    <cellStyle name="Normal 2 7 2" xfId="51" xr:uid="{00000000-0005-0000-0000-000035000000}"/>
    <cellStyle name="Normal 2 8" xfId="52" xr:uid="{00000000-0005-0000-0000-000036000000}"/>
    <cellStyle name="Normal 2 8 2" xfId="53" xr:uid="{00000000-0005-0000-0000-000037000000}"/>
    <cellStyle name="Normal 2 8 3" xfId="167" xr:uid="{00000000-0005-0000-0000-000038000000}"/>
    <cellStyle name="Normal 2 9" xfId="160" xr:uid="{00000000-0005-0000-0000-000039000000}"/>
    <cellStyle name="Normal 3" xfId="54" xr:uid="{00000000-0005-0000-0000-00003A000000}"/>
    <cellStyle name="Normal 3 2" xfId="164" xr:uid="{00000000-0005-0000-0000-00003B000000}"/>
    <cellStyle name="Normal 3 2 2" xfId="166" xr:uid="{00000000-0005-0000-0000-00003C000000}"/>
    <cellStyle name="Normal 4" xfId="55" xr:uid="{00000000-0005-0000-0000-00003D000000}"/>
    <cellStyle name="Normal 4 10" xfId="56" xr:uid="{00000000-0005-0000-0000-00003E000000}"/>
    <cellStyle name="Normal 4 2" xfId="57" xr:uid="{00000000-0005-0000-0000-00003F000000}"/>
    <cellStyle name="Normal 4 2 2" xfId="58" xr:uid="{00000000-0005-0000-0000-000040000000}"/>
    <cellStyle name="Normal 4 2 2 2" xfId="59" xr:uid="{00000000-0005-0000-0000-000041000000}"/>
    <cellStyle name="Normal 4 2 2 2 2" xfId="60" xr:uid="{00000000-0005-0000-0000-000042000000}"/>
    <cellStyle name="Normal 4 2 2 2 2 2" xfId="61" xr:uid="{00000000-0005-0000-0000-000043000000}"/>
    <cellStyle name="Normal 4 2 2 2 3" xfId="62" xr:uid="{00000000-0005-0000-0000-000044000000}"/>
    <cellStyle name="Normal 4 2 2 3" xfId="63" xr:uid="{00000000-0005-0000-0000-000045000000}"/>
    <cellStyle name="Normal 4 2 2 3 2" xfId="64" xr:uid="{00000000-0005-0000-0000-000046000000}"/>
    <cellStyle name="Normal 4 2 2 3 2 2" xfId="65" xr:uid="{00000000-0005-0000-0000-000047000000}"/>
    <cellStyle name="Normal 4 2 2 3 3" xfId="66" xr:uid="{00000000-0005-0000-0000-000048000000}"/>
    <cellStyle name="Normal 4 2 2 4" xfId="67" xr:uid="{00000000-0005-0000-0000-000049000000}"/>
    <cellStyle name="Normal 4 2 2 4 2" xfId="68" xr:uid="{00000000-0005-0000-0000-00004A000000}"/>
    <cellStyle name="Normal 4 2 2 5" xfId="69" xr:uid="{00000000-0005-0000-0000-00004B000000}"/>
    <cellStyle name="Normal 4 2 2 5 2" xfId="70" xr:uid="{00000000-0005-0000-0000-00004C000000}"/>
    <cellStyle name="Normal 4 2 2 6" xfId="71" xr:uid="{00000000-0005-0000-0000-00004D000000}"/>
    <cellStyle name="Normal 4 2 3" xfId="72" xr:uid="{00000000-0005-0000-0000-00004E000000}"/>
    <cellStyle name="Normal 4 2 3 2" xfId="73" xr:uid="{00000000-0005-0000-0000-00004F000000}"/>
    <cellStyle name="Normal 4 2 3 2 2" xfId="74" xr:uid="{00000000-0005-0000-0000-000050000000}"/>
    <cellStyle name="Normal 4 2 3 2 2 2" xfId="75" xr:uid="{00000000-0005-0000-0000-000051000000}"/>
    <cellStyle name="Normal 4 2 3 2 3" xfId="76" xr:uid="{00000000-0005-0000-0000-000052000000}"/>
    <cellStyle name="Normal 4 2 3 3" xfId="77" xr:uid="{00000000-0005-0000-0000-000053000000}"/>
    <cellStyle name="Normal 4 2 3 3 2" xfId="78" xr:uid="{00000000-0005-0000-0000-000054000000}"/>
    <cellStyle name="Normal 4 2 3 3 2 2" xfId="79" xr:uid="{00000000-0005-0000-0000-000055000000}"/>
    <cellStyle name="Normal 4 2 3 3 3" xfId="80" xr:uid="{00000000-0005-0000-0000-000056000000}"/>
    <cellStyle name="Normal 4 2 3 4" xfId="81" xr:uid="{00000000-0005-0000-0000-000057000000}"/>
    <cellStyle name="Normal 4 2 3 4 2" xfId="82" xr:uid="{00000000-0005-0000-0000-000058000000}"/>
    <cellStyle name="Normal 4 2 3 5" xfId="83" xr:uid="{00000000-0005-0000-0000-000059000000}"/>
    <cellStyle name="Normal 4 2 3 5 2" xfId="84" xr:uid="{00000000-0005-0000-0000-00005A000000}"/>
    <cellStyle name="Normal 4 2 3 6" xfId="85" xr:uid="{00000000-0005-0000-0000-00005B000000}"/>
    <cellStyle name="Normal 4 2 4" xfId="86" xr:uid="{00000000-0005-0000-0000-00005C000000}"/>
    <cellStyle name="Normal 4 2 4 2" xfId="87" xr:uid="{00000000-0005-0000-0000-00005D000000}"/>
    <cellStyle name="Normal 4 2 4 2 2" xfId="88" xr:uid="{00000000-0005-0000-0000-00005E000000}"/>
    <cellStyle name="Normal 4 2 4 3" xfId="89" xr:uid="{00000000-0005-0000-0000-00005F000000}"/>
    <cellStyle name="Normal 4 2 5" xfId="90" xr:uid="{00000000-0005-0000-0000-000060000000}"/>
    <cellStyle name="Normal 4 2 5 2" xfId="91" xr:uid="{00000000-0005-0000-0000-000061000000}"/>
    <cellStyle name="Normal 4 2 5 2 2" xfId="92" xr:uid="{00000000-0005-0000-0000-000062000000}"/>
    <cellStyle name="Normal 4 2 5 3" xfId="93" xr:uid="{00000000-0005-0000-0000-000063000000}"/>
    <cellStyle name="Normal 4 2 6" xfId="94" xr:uid="{00000000-0005-0000-0000-000064000000}"/>
    <cellStyle name="Normal 4 2 6 2" xfId="95" xr:uid="{00000000-0005-0000-0000-000065000000}"/>
    <cellStyle name="Normal 4 2 7" xfId="96" xr:uid="{00000000-0005-0000-0000-000066000000}"/>
    <cellStyle name="Normal 4 2 7 2" xfId="97" xr:uid="{00000000-0005-0000-0000-000067000000}"/>
    <cellStyle name="Normal 4 2 8" xfId="98" xr:uid="{00000000-0005-0000-0000-000068000000}"/>
    <cellStyle name="Normal 4 2 9" xfId="99" xr:uid="{00000000-0005-0000-0000-000069000000}"/>
    <cellStyle name="Normal 4 3" xfId="100" xr:uid="{00000000-0005-0000-0000-00006A000000}"/>
    <cellStyle name="Normal 4 3 2" xfId="101" xr:uid="{00000000-0005-0000-0000-00006B000000}"/>
    <cellStyle name="Normal 4 3 2 2" xfId="102" xr:uid="{00000000-0005-0000-0000-00006C000000}"/>
    <cellStyle name="Normal 4 3 2 2 2" xfId="103" xr:uid="{00000000-0005-0000-0000-00006D000000}"/>
    <cellStyle name="Normal 4 3 2 3" xfId="104" xr:uid="{00000000-0005-0000-0000-00006E000000}"/>
    <cellStyle name="Normal 4 3 3" xfId="105" xr:uid="{00000000-0005-0000-0000-00006F000000}"/>
    <cellStyle name="Normal 4 3 3 2" xfId="106" xr:uid="{00000000-0005-0000-0000-000070000000}"/>
    <cellStyle name="Normal 4 3 3 2 2" xfId="107" xr:uid="{00000000-0005-0000-0000-000071000000}"/>
    <cellStyle name="Normal 4 3 3 3" xfId="108" xr:uid="{00000000-0005-0000-0000-000072000000}"/>
    <cellStyle name="Normal 4 3 4" xfId="109" xr:uid="{00000000-0005-0000-0000-000073000000}"/>
    <cellStyle name="Normal 4 3 4 2" xfId="110" xr:uid="{00000000-0005-0000-0000-000074000000}"/>
    <cellStyle name="Normal 4 3 5" xfId="111" xr:uid="{00000000-0005-0000-0000-000075000000}"/>
    <cellStyle name="Normal 4 3 5 2" xfId="112" xr:uid="{00000000-0005-0000-0000-000076000000}"/>
    <cellStyle name="Normal 4 3 6" xfId="113" xr:uid="{00000000-0005-0000-0000-000077000000}"/>
    <cellStyle name="Normal 4 4" xfId="114" xr:uid="{00000000-0005-0000-0000-000078000000}"/>
    <cellStyle name="Normal 4 4 2" xfId="115" xr:uid="{00000000-0005-0000-0000-000079000000}"/>
    <cellStyle name="Normal 4 4 2 2" xfId="116" xr:uid="{00000000-0005-0000-0000-00007A000000}"/>
    <cellStyle name="Normal 4 4 2 2 2" xfId="117" xr:uid="{00000000-0005-0000-0000-00007B000000}"/>
    <cellStyle name="Normal 4 4 2 3" xfId="118" xr:uid="{00000000-0005-0000-0000-00007C000000}"/>
    <cellStyle name="Normal 4 4 3" xfId="119" xr:uid="{00000000-0005-0000-0000-00007D000000}"/>
    <cellStyle name="Normal 4 4 3 2" xfId="120" xr:uid="{00000000-0005-0000-0000-00007E000000}"/>
    <cellStyle name="Normal 4 4 3 2 2" xfId="121" xr:uid="{00000000-0005-0000-0000-00007F000000}"/>
    <cellStyle name="Normal 4 4 3 3" xfId="122" xr:uid="{00000000-0005-0000-0000-000080000000}"/>
    <cellStyle name="Normal 4 4 4" xfId="123" xr:uid="{00000000-0005-0000-0000-000081000000}"/>
    <cellStyle name="Normal 4 4 4 2" xfId="124" xr:uid="{00000000-0005-0000-0000-000082000000}"/>
    <cellStyle name="Normal 4 4 5" xfId="125" xr:uid="{00000000-0005-0000-0000-000083000000}"/>
    <cellStyle name="Normal 4 4 5 2" xfId="126" xr:uid="{00000000-0005-0000-0000-000084000000}"/>
    <cellStyle name="Normal 4 4 6" xfId="127" xr:uid="{00000000-0005-0000-0000-000085000000}"/>
    <cellStyle name="Normal 4 5" xfId="128" xr:uid="{00000000-0005-0000-0000-000086000000}"/>
    <cellStyle name="Normal 4 5 2" xfId="129" xr:uid="{00000000-0005-0000-0000-000087000000}"/>
    <cellStyle name="Normal 4 5 2 2" xfId="130" xr:uid="{00000000-0005-0000-0000-000088000000}"/>
    <cellStyle name="Normal 4 5 3" xfId="131" xr:uid="{00000000-0005-0000-0000-000089000000}"/>
    <cellStyle name="Normal 4 6" xfId="132" xr:uid="{00000000-0005-0000-0000-00008A000000}"/>
    <cellStyle name="Normal 4 6 2" xfId="133" xr:uid="{00000000-0005-0000-0000-00008B000000}"/>
    <cellStyle name="Normal 4 6 2 2" xfId="134" xr:uid="{00000000-0005-0000-0000-00008C000000}"/>
    <cellStyle name="Normal 4 6 3" xfId="135" xr:uid="{00000000-0005-0000-0000-00008D000000}"/>
    <cellStyle name="Normal 4 7" xfId="136" xr:uid="{00000000-0005-0000-0000-00008E000000}"/>
    <cellStyle name="Normal 4 7 2" xfId="137" xr:uid="{00000000-0005-0000-0000-00008F000000}"/>
    <cellStyle name="Normal 4 8" xfId="138" xr:uid="{00000000-0005-0000-0000-000090000000}"/>
    <cellStyle name="Normal 4 8 2" xfId="139" xr:uid="{00000000-0005-0000-0000-000091000000}"/>
    <cellStyle name="Normal 4 9" xfId="140" xr:uid="{00000000-0005-0000-0000-000092000000}"/>
    <cellStyle name="Normal 5" xfId="141" xr:uid="{00000000-0005-0000-0000-000093000000}"/>
    <cellStyle name="Normal 5 2" xfId="142" xr:uid="{00000000-0005-0000-0000-000094000000}"/>
    <cellStyle name="Normal 5 2 2" xfId="143" xr:uid="{00000000-0005-0000-0000-000095000000}"/>
    <cellStyle name="Normal 5 2 2 2" xfId="144" xr:uid="{00000000-0005-0000-0000-000096000000}"/>
    <cellStyle name="Normal 5 2 3" xfId="145" xr:uid="{00000000-0005-0000-0000-000097000000}"/>
    <cellStyle name="Normal 5 3" xfId="146" xr:uid="{00000000-0005-0000-0000-000098000000}"/>
    <cellStyle name="Normal 5 3 2" xfId="147" xr:uid="{00000000-0005-0000-0000-000099000000}"/>
    <cellStyle name="Normal 5 3 2 2" xfId="148" xr:uid="{00000000-0005-0000-0000-00009A000000}"/>
    <cellStyle name="Normal 5 3 3" xfId="149" xr:uid="{00000000-0005-0000-0000-00009B000000}"/>
    <cellStyle name="Normal 5 4" xfId="150" xr:uid="{00000000-0005-0000-0000-00009C000000}"/>
    <cellStyle name="Normal 5 4 2" xfId="151" xr:uid="{00000000-0005-0000-0000-00009D000000}"/>
    <cellStyle name="Normal 5 5" xfId="152" xr:uid="{00000000-0005-0000-0000-00009E000000}"/>
    <cellStyle name="Normal 5 5 2" xfId="153" xr:uid="{00000000-0005-0000-0000-00009F000000}"/>
    <cellStyle name="Normal 5 6" xfId="154" xr:uid="{00000000-0005-0000-0000-0000A0000000}"/>
    <cellStyle name="Normal 6" xfId="155" xr:uid="{00000000-0005-0000-0000-0000A1000000}"/>
    <cellStyle name="Normal 6 2" xfId="156" xr:uid="{00000000-0005-0000-0000-0000A2000000}"/>
    <cellStyle name="Normal 6 3" xfId="157" xr:uid="{00000000-0005-0000-0000-0000A3000000}"/>
    <cellStyle name="Normal 7" xfId="158" xr:uid="{00000000-0005-0000-0000-0000A4000000}"/>
    <cellStyle name="Normal 8" xfId="159" xr:uid="{00000000-0005-0000-0000-0000A5000000}"/>
    <cellStyle name="Normal 9" xfId="161" xr:uid="{00000000-0005-0000-0000-0000A6000000}"/>
    <cellStyle name="PB" xfId="165" xr:uid="{00000000-0005-0000-0000-0000A7000000}"/>
    <cellStyle name="Percent 2" xfId="162" xr:uid="{00000000-0005-0000-0000-0000A8000000}"/>
  </cellStyles>
  <dxfs count="128">
    <dxf>
      <fill>
        <patternFill>
          <bgColor theme="2"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2"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
      <font>
        <color rgb="FF9C0006"/>
      </font>
      <fill>
        <patternFill>
          <bgColor rgb="FFFFC7CE"/>
        </patternFill>
      </fill>
    </dxf>
  </dxfs>
  <tableStyles count="0" defaultTableStyle="TableStyleMedium2" defaultPivotStyle="PivotStyleMedium9"/>
  <colors>
    <mruColors>
      <color rgb="FF0000FF"/>
      <color rgb="FF00FF00"/>
      <color rgb="FFBEA04A"/>
      <color rgb="FFB59F54"/>
      <color rgb="FF8C3104"/>
      <color rgb="FFC1001F"/>
      <color rgb="FF622C1F"/>
      <color rgb="FFB9E1FF"/>
      <color rgb="FF79C6FF"/>
      <color rgb="FFA085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244</xdr:row>
      <xdr:rowOff>0</xdr:rowOff>
    </xdr:from>
    <xdr:to>
      <xdr:col>30</xdr:col>
      <xdr:colOff>257175</xdr:colOff>
      <xdr:row>252</xdr:row>
      <xdr:rowOff>95250</xdr:rowOff>
    </xdr:to>
    <xdr:sp macro="" textlink="">
      <xdr:nvSpPr>
        <xdr:cNvPr id="14341" name="AutoShape 5" descr="S.W.I.F.T. SCRL">
          <a:extLst>
            <a:ext uri="{FF2B5EF4-FFF2-40B4-BE49-F238E27FC236}">
              <a16:creationId xmlns:a16="http://schemas.microsoft.com/office/drawing/2014/main" id="{00000000-0008-0000-0100-000005380000}"/>
            </a:ext>
          </a:extLst>
        </xdr:cNvPr>
        <xdr:cNvSpPr>
          <a:spLocks noChangeAspect="1" noChangeArrowheads="1"/>
        </xdr:cNvSpPr>
      </xdr:nvSpPr>
      <xdr:spPr bwMode="auto">
        <a:xfrm>
          <a:off x="46996350" y="48987075"/>
          <a:ext cx="1476375"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252</xdr:row>
      <xdr:rowOff>0</xdr:rowOff>
    </xdr:from>
    <xdr:to>
      <xdr:col>30</xdr:col>
      <xdr:colOff>257175</xdr:colOff>
      <xdr:row>260</xdr:row>
      <xdr:rowOff>161925</xdr:rowOff>
    </xdr:to>
    <xdr:sp macro="" textlink="">
      <xdr:nvSpPr>
        <xdr:cNvPr id="14342" name="AutoShape 6" descr="Deutsche Bundesbank">
          <a:extLst>
            <a:ext uri="{FF2B5EF4-FFF2-40B4-BE49-F238E27FC236}">
              <a16:creationId xmlns:a16="http://schemas.microsoft.com/office/drawing/2014/main" id="{00000000-0008-0000-0100-000006380000}"/>
            </a:ext>
          </a:extLst>
        </xdr:cNvPr>
        <xdr:cNvSpPr>
          <a:spLocks noChangeAspect="1" noChangeArrowheads="1"/>
        </xdr:cNvSpPr>
      </xdr:nvSpPr>
      <xdr:spPr bwMode="auto">
        <a:xfrm>
          <a:off x="46996350" y="50511075"/>
          <a:ext cx="1476375"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260</xdr:row>
      <xdr:rowOff>0</xdr:rowOff>
    </xdr:from>
    <xdr:to>
      <xdr:col>30</xdr:col>
      <xdr:colOff>257175</xdr:colOff>
      <xdr:row>268</xdr:row>
      <xdr:rowOff>171450</xdr:rowOff>
    </xdr:to>
    <xdr:sp macro="" textlink="">
      <xdr:nvSpPr>
        <xdr:cNvPr id="14343" name="AutoShape 7" descr="La Banque de France Eurosisteme">
          <a:extLst>
            <a:ext uri="{FF2B5EF4-FFF2-40B4-BE49-F238E27FC236}">
              <a16:creationId xmlns:a16="http://schemas.microsoft.com/office/drawing/2014/main" id="{00000000-0008-0000-0100-000007380000}"/>
            </a:ext>
          </a:extLst>
        </xdr:cNvPr>
        <xdr:cNvSpPr>
          <a:spLocks noChangeAspect="1" noChangeArrowheads="1"/>
        </xdr:cNvSpPr>
      </xdr:nvSpPr>
      <xdr:spPr bwMode="auto">
        <a:xfrm>
          <a:off x="46996350" y="52035075"/>
          <a:ext cx="1476375"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268</xdr:row>
      <xdr:rowOff>0</xdr:rowOff>
    </xdr:from>
    <xdr:to>
      <xdr:col>30</xdr:col>
      <xdr:colOff>257175</xdr:colOff>
      <xdr:row>276</xdr:row>
      <xdr:rowOff>171450</xdr:rowOff>
    </xdr:to>
    <xdr:sp macro="" textlink="">
      <xdr:nvSpPr>
        <xdr:cNvPr id="14344" name="AutoShape 8" descr="Vocalink LTD (Mastercard)">
          <a:extLst>
            <a:ext uri="{FF2B5EF4-FFF2-40B4-BE49-F238E27FC236}">
              <a16:creationId xmlns:a16="http://schemas.microsoft.com/office/drawing/2014/main" id="{00000000-0008-0000-0100-000008380000}"/>
            </a:ext>
          </a:extLst>
        </xdr:cNvPr>
        <xdr:cNvSpPr>
          <a:spLocks noChangeAspect="1" noChangeArrowheads="1"/>
        </xdr:cNvSpPr>
      </xdr:nvSpPr>
      <xdr:spPr bwMode="auto">
        <a:xfrm>
          <a:off x="46996350" y="53559075"/>
          <a:ext cx="1476375"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_DEPT\02%20MFBP\GCC-Stat%20Projects%20-%20CFIS\Coordinated%20FIS\GCC%20CFIS%20Questionnaire%20New\GCC%20CFIS%20Questionnaire%20v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1.1"/>
      <sheetName val="1.2"/>
      <sheetName val="1.3"/>
      <sheetName val="Sheet4"/>
      <sheetName val="GCC Country List &amp; Codes"/>
    </sheetNames>
    <sheetDataSet>
      <sheetData sheetId="0" refreshError="1"/>
      <sheetData sheetId="1" refreshError="1"/>
      <sheetData sheetId="2" refreshError="1"/>
      <sheetData sheetId="3" refreshError="1"/>
      <sheetData sheetId="4" refreshError="1"/>
      <sheetData sheetId="5">
        <row r="2">
          <cell r="E2" t="str">
            <v>Other Europe</v>
          </cell>
        </row>
        <row r="3">
          <cell r="E3" t="str">
            <v>Andorra</v>
          </cell>
        </row>
        <row r="4">
          <cell r="E4" t="str">
            <v>United Arab Emirates</v>
          </cell>
        </row>
        <row r="5">
          <cell r="E5" t="str">
            <v>Afghanistan</v>
          </cell>
        </row>
        <row r="6">
          <cell r="E6" t="str">
            <v>Antigua and Barbuda</v>
          </cell>
        </row>
        <row r="7">
          <cell r="E7" t="str">
            <v>Anguilla</v>
          </cell>
        </row>
        <row r="8">
          <cell r="E8" t="str">
            <v>Albania</v>
          </cell>
        </row>
        <row r="9">
          <cell r="E9" t="str">
            <v>Armenia</v>
          </cell>
        </row>
        <row r="10">
          <cell r="E10" t="str">
            <v>Netherlands Antilles</v>
          </cell>
        </row>
        <row r="11">
          <cell r="E11" t="str">
            <v>Angola</v>
          </cell>
        </row>
        <row r="12">
          <cell r="E12" t="str">
            <v>Antarctica</v>
          </cell>
        </row>
        <row r="13">
          <cell r="E13" t="str">
            <v>Argentina</v>
          </cell>
        </row>
        <row r="14">
          <cell r="E14" t="str">
            <v>American Samoa</v>
          </cell>
        </row>
        <row r="15">
          <cell r="E15" t="str">
            <v>Austria</v>
          </cell>
        </row>
        <row r="16">
          <cell r="E16" t="str">
            <v>Australia</v>
          </cell>
        </row>
        <row r="17">
          <cell r="E17" t="str">
            <v>Aruba</v>
          </cell>
        </row>
        <row r="18">
          <cell r="E18" t="str">
            <v>Azerbaijan</v>
          </cell>
        </row>
        <row r="19">
          <cell r="E19" t="str">
            <v>Bosnia and Herzegovina</v>
          </cell>
        </row>
        <row r="20">
          <cell r="E20" t="str">
            <v>Barbados</v>
          </cell>
        </row>
        <row r="21">
          <cell r="E21" t="str">
            <v>Bangladesh</v>
          </cell>
        </row>
        <row r="22">
          <cell r="E22" t="str">
            <v>Belgium</v>
          </cell>
        </row>
        <row r="23">
          <cell r="E23" t="str">
            <v>Burkina Faso</v>
          </cell>
        </row>
        <row r="24">
          <cell r="E24" t="str">
            <v>Bulgaria</v>
          </cell>
        </row>
        <row r="25">
          <cell r="E25" t="str">
            <v>Bahrain</v>
          </cell>
        </row>
        <row r="26">
          <cell r="E26" t="str">
            <v>Burundi</v>
          </cell>
        </row>
        <row r="27">
          <cell r="E27" t="str">
            <v>Benin</v>
          </cell>
        </row>
        <row r="28">
          <cell r="E28" t="str">
            <v>Bermuda</v>
          </cell>
        </row>
        <row r="29">
          <cell r="E29" t="str">
            <v>Brunei Darussalam</v>
          </cell>
        </row>
        <row r="30">
          <cell r="E30" t="str">
            <v>Bolivia, Plurinational State of</v>
          </cell>
        </row>
        <row r="31">
          <cell r="E31" t="str">
            <v>British Antarctic Territory</v>
          </cell>
        </row>
        <row r="32">
          <cell r="E32" t="str">
            <v>Brazil</v>
          </cell>
        </row>
        <row r="33">
          <cell r="E33" t="str">
            <v>Bahamas</v>
          </cell>
        </row>
        <row r="34">
          <cell r="E34" t="str">
            <v>Bhutan</v>
          </cell>
        </row>
        <row r="35">
          <cell r="E35" t="str">
            <v>Bouvet Island</v>
          </cell>
        </row>
        <row r="36">
          <cell r="E36" t="str">
            <v>Botswana</v>
          </cell>
        </row>
        <row r="37">
          <cell r="E37" t="str">
            <v>Belarus</v>
          </cell>
        </row>
        <row r="38">
          <cell r="E38" t="str">
            <v>Belize</v>
          </cell>
        </row>
        <row r="39">
          <cell r="E39" t="str">
            <v>Canada</v>
          </cell>
        </row>
        <row r="40">
          <cell r="E40" t="str">
            <v>Cocos (Keeling) Islands</v>
          </cell>
        </row>
        <row r="41">
          <cell r="E41" t="str">
            <v>Congo, the Democratic Republic of the</v>
          </cell>
        </row>
        <row r="42">
          <cell r="E42" t="str">
            <v>Central African Republic</v>
          </cell>
        </row>
        <row r="43">
          <cell r="E43" t="str">
            <v>Congo</v>
          </cell>
        </row>
        <row r="44">
          <cell r="E44" t="str">
            <v>Switzerland</v>
          </cell>
        </row>
        <row r="45">
          <cell r="E45" t="str">
            <v>Côte d'Ivoire</v>
          </cell>
        </row>
        <row r="46">
          <cell r="E46" t="str">
            <v>Cook Islands</v>
          </cell>
        </row>
        <row r="47">
          <cell r="E47" t="str">
            <v>Chile</v>
          </cell>
        </row>
        <row r="48">
          <cell r="E48" t="str">
            <v>Cameroon</v>
          </cell>
        </row>
        <row r="49">
          <cell r="E49" t="str">
            <v>China</v>
          </cell>
        </row>
        <row r="50">
          <cell r="E50" t="str">
            <v>Colombia</v>
          </cell>
        </row>
        <row r="51">
          <cell r="E51" t="str">
            <v>Costa Rica</v>
          </cell>
        </row>
        <row r="52">
          <cell r="E52" t="str">
            <v>Serbia and Montenegro</v>
          </cell>
        </row>
        <row r="53">
          <cell r="E53" t="str">
            <v>Canton and Enderbury Islands</v>
          </cell>
        </row>
        <row r="54">
          <cell r="E54" t="str">
            <v>Cuba</v>
          </cell>
        </row>
        <row r="55">
          <cell r="E55" t="str">
            <v>Cape-Verde</v>
          </cell>
        </row>
        <row r="56">
          <cell r="E56" t="str">
            <v>Curaçao</v>
          </cell>
        </row>
        <row r="57">
          <cell r="E57" t="str">
            <v>Christmas Islands</v>
          </cell>
        </row>
        <row r="58">
          <cell r="E58" t="str">
            <v>Cyprus</v>
          </cell>
        </row>
        <row r="59">
          <cell r="E59" t="str">
            <v>Czech Republic</v>
          </cell>
        </row>
        <row r="60">
          <cell r="E60" t="str">
            <v>Germany</v>
          </cell>
        </row>
        <row r="61">
          <cell r="E61" t="str">
            <v>Djibouti</v>
          </cell>
        </row>
        <row r="62">
          <cell r="E62" t="str">
            <v>Denmark</v>
          </cell>
        </row>
        <row r="63">
          <cell r="E63" t="str">
            <v>Dominica</v>
          </cell>
        </row>
        <row r="64">
          <cell r="E64" t="str">
            <v>Dominican Republic</v>
          </cell>
        </row>
        <row r="65">
          <cell r="E65" t="str">
            <v>Algeria</v>
          </cell>
        </row>
        <row r="66">
          <cell r="E66" t="str">
            <v>Ecuador</v>
          </cell>
        </row>
        <row r="67">
          <cell r="E67" t="str">
            <v>Estonia</v>
          </cell>
        </row>
        <row r="68">
          <cell r="E68" t="str">
            <v>Egypt</v>
          </cell>
        </row>
        <row r="69">
          <cell r="E69" t="str">
            <v>Western Sahara</v>
          </cell>
        </row>
        <row r="70">
          <cell r="E70" t="str">
            <v>Eritrea</v>
          </cell>
        </row>
        <row r="71">
          <cell r="E71" t="str">
            <v>Spain</v>
          </cell>
        </row>
        <row r="72">
          <cell r="E72" t="str">
            <v>Ethiopia</v>
          </cell>
        </row>
        <row r="73">
          <cell r="E73" t="str">
            <v>Finland</v>
          </cell>
        </row>
        <row r="74">
          <cell r="E74" t="str">
            <v>Fiji</v>
          </cell>
        </row>
        <row r="75">
          <cell r="E75" t="str">
            <v>Falkland Islands (Malvinas)</v>
          </cell>
        </row>
        <row r="76">
          <cell r="E76" t="str">
            <v>Micronesia, Federated States of</v>
          </cell>
        </row>
        <row r="77">
          <cell r="E77" t="str">
            <v>Faroe Islands</v>
          </cell>
        </row>
        <row r="78">
          <cell r="E78" t="str">
            <v>France</v>
          </cell>
        </row>
        <row r="79">
          <cell r="E79" t="str">
            <v>Gabon</v>
          </cell>
        </row>
        <row r="80">
          <cell r="E80" t="str">
            <v>United Kingdom</v>
          </cell>
        </row>
        <row r="81">
          <cell r="E81" t="str">
            <v>Grenada</v>
          </cell>
        </row>
        <row r="82">
          <cell r="E82" t="str">
            <v>Georgia</v>
          </cell>
        </row>
        <row r="83">
          <cell r="E83" t="str">
            <v>French Guiana</v>
          </cell>
        </row>
        <row r="84">
          <cell r="E84" t="str">
            <v>Guernsey</v>
          </cell>
        </row>
        <row r="85">
          <cell r="E85" t="str">
            <v>Ghana</v>
          </cell>
        </row>
        <row r="86">
          <cell r="E86" t="str">
            <v>Gibraltar</v>
          </cell>
        </row>
        <row r="87">
          <cell r="E87" t="str">
            <v>Greenland</v>
          </cell>
        </row>
        <row r="88">
          <cell r="E88" t="str">
            <v>Gambia</v>
          </cell>
        </row>
        <row r="89">
          <cell r="E89" t="str">
            <v>Guinea</v>
          </cell>
        </row>
        <row r="90">
          <cell r="E90" t="str">
            <v>Guadeloupe</v>
          </cell>
        </row>
        <row r="91">
          <cell r="E91" t="str">
            <v>Equatorial Guinea</v>
          </cell>
        </row>
        <row r="92">
          <cell r="E92" t="str">
            <v>Greece</v>
          </cell>
        </row>
        <row r="93">
          <cell r="E93" t="str">
            <v>South Georgia and the South Sandwich Islands</v>
          </cell>
        </row>
        <row r="94">
          <cell r="E94" t="str">
            <v>Guatemala</v>
          </cell>
        </row>
        <row r="95">
          <cell r="E95" t="str">
            <v>Guam</v>
          </cell>
        </row>
        <row r="96">
          <cell r="E96" t="str">
            <v>Guinea-Bissau</v>
          </cell>
        </row>
        <row r="97">
          <cell r="E97" t="str">
            <v>Guyana</v>
          </cell>
        </row>
        <row r="98">
          <cell r="E98" t="str">
            <v>Hong Kong</v>
          </cell>
        </row>
        <row r="99">
          <cell r="E99" t="str">
            <v>Heard Island and McDonald Islands</v>
          </cell>
        </row>
        <row r="100">
          <cell r="E100" t="str">
            <v>Honduras</v>
          </cell>
        </row>
        <row r="101">
          <cell r="E101" t="str">
            <v>Croatia</v>
          </cell>
        </row>
        <row r="102">
          <cell r="E102" t="str">
            <v>Haiti</v>
          </cell>
        </row>
        <row r="103">
          <cell r="E103" t="str">
            <v>Hungary</v>
          </cell>
        </row>
        <row r="104">
          <cell r="E104" t="str">
            <v>Indonesia</v>
          </cell>
        </row>
        <row r="105">
          <cell r="E105" t="str">
            <v>Ireland</v>
          </cell>
        </row>
        <row r="106">
          <cell r="E106" t="str">
            <v>Isle of Man</v>
          </cell>
        </row>
        <row r="107">
          <cell r="E107" t="str">
            <v>India</v>
          </cell>
        </row>
        <row r="108">
          <cell r="E108" t="str">
            <v>British Indian Ocean Territory</v>
          </cell>
        </row>
        <row r="109">
          <cell r="E109" t="str">
            <v>Iraq</v>
          </cell>
        </row>
        <row r="110">
          <cell r="E110" t="str">
            <v>Iran, Islamic Republic of</v>
          </cell>
        </row>
        <row r="111">
          <cell r="E111" t="str">
            <v>Iceland</v>
          </cell>
        </row>
        <row r="112">
          <cell r="E112" t="str">
            <v>Italy</v>
          </cell>
        </row>
        <row r="113">
          <cell r="E113" t="str">
            <v>Jersey</v>
          </cell>
        </row>
        <row r="114">
          <cell r="E114" t="str">
            <v>Jamaica</v>
          </cell>
        </row>
        <row r="115">
          <cell r="E115" t="str">
            <v>Jordan</v>
          </cell>
        </row>
        <row r="116">
          <cell r="E116" t="str">
            <v>Japan</v>
          </cell>
        </row>
        <row r="117">
          <cell r="E117" t="str">
            <v>Johnston Island</v>
          </cell>
        </row>
        <row r="118">
          <cell r="E118" t="str">
            <v>Kenya</v>
          </cell>
        </row>
        <row r="119">
          <cell r="E119" t="str">
            <v>Kyrgyzstan</v>
          </cell>
        </row>
        <row r="120">
          <cell r="E120" t="str">
            <v>Cambodia</v>
          </cell>
        </row>
        <row r="121">
          <cell r="E121" t="str">
            <v>Kiribati</v>
          </cell>
        </row>
        <row r="122">
          <cell r="E122" t="str">
            <v>Comoros</v>
          </cell>
        </row>
        <row r="123">
          <cell r="E123" t="str">
            <v>Saint Kitts and Nevis</v>
          </cell>
        </row>
        <row r="124">
          <cell r="E124" t="str">
            <v>Korea, Democratic People's Republic of</v>
          </cell>
        </row>
        <row r="125">
          <cell r="E125" t="str">
            <v>Korea, Republic of</v>
          </cell>
        </row>
        <row r="126">
          <cell r="E126" t="str">
            <v>Kuwait</v>
          </cell>
        </row>
        <row r="127">
          <cell r="E127" t="str">
            <v>Cayman Islands</v>
          </cell>
        </row>
        <row r="128">
          <cell r="E128" t="str">
            <v>Kazakhstan</v>
          </cell>
        </row>
        <row r="129">
          <cell r="E129" t="str">
            <v>Lao People's Democratic Republic</v>
          </cell>
        </row>
        <row r="130">
          <cell r="E130" t="str">
            <v>Lebanon</v>
          </cell>
        </row>
        <row r="131">
          <cell r="E131" t="str">
            <v>Saint Lucia</v>
          </cell>
        </row>
        <row r="132">
          <cell r="E132" t="str">
            <v>Liechtenstein</v>
          </cell>
        </row>
        <row r="133">
          <cell r="E133" t="str">
            <v>Sri Lanka</v>
          </cell>
        </row>
        <row r="134">
          <cell r="E134" t="str">
            <v>Liberia</v>
          </cell>
        </row>
        <row r="135">
          <cell r="E135" t="str">
            <v>Lesotho</v>
          </cell>
        </row>
        <row r="136">
          <cell r="E136" t="str">
            <v>Lithuania</v>
          </cell>
        </row>
        <row r="137">
          <cell r="E137" t="str">
            <v>Luxembourg</v>
          </cell>
        </row>
        <row r="138">
          <cell r="E138" t="str">
            <v>Latvia</v>
          </cell>
        </row>
        <row r="139">
          <cell r="E139" t="str">
            <v>Libya</v>
          </cell>
        </row>
        <row r="140">
          <cell r="E140" t="str">
            <v>Morocco</v>
          </cell>
        </row>
        <row r="141">
          <cell r="E141" t="str">
            <v>Monaco</v>
          </cell>
        </row>
        <row r="142">
          <cell r="E142" t="str">
            <v>Moldova, Republic of</v>
          </cell>
        </row>
        <row r="143">
          <cell r="E143" t="str">
            <v>Montenegro</v>
          </cell>
        </row>
        <row r="144">
          <cell r="E144" t="str">
            <v>Madagascar</v>
          </cell>
        </row>
        <row r="145">
          <cell r="E145" t="str">
            <v>Marshall Islands</v>
          </cell>
        </row>
        <row r="146">
          <cell r="E146" t="str">
            <v>Midway Islands</v>
          </cell>
        </row>
        <row r="147">
          <cell r="E147" t="str">
            <v>Macedonia, the former Yugoslav Republic of</v>
          </cell>
        </row>
        <row r="148">
          <cell r="E148" t="str">
            <v>Mali</v>
          </cell>
        </row>
        <row r="149">
          <cell r="E149" t="str">
            <v>Myanmar</v>
          </cell>
        </row>
        <row r="150">
          <cell r="E150" t="str">
            <v>Mongolia</v>
          </cell>
        </row>
        <row r="151">
          <cell r="E151" t="str">
            <v>Macao</v>
          </cell>
        </row>
        <row r="152">
          <cell r="E152" t="str">
            <v>Northern Mariana Islands</v>
          </cell>
        </row>
        <row r="153">
          <cell r="E153" t="str">
            <v>Martinique</v>
          </cell>
        </row>
        <row r="154">
          <cell r="E154" t="str">
            <v>Mauritania</v>
          </cell>
        </row>
        <row r="155">
          <cell r="E155" t="str">
            <v>Montserrat</v>
          </cell>
        </row>
        <row r="156">
          <cell r="E156" t="str">
            <v>Malta</v>
          </cell>
        </row>
        <row r="157">
          <cell r="E157" t="str">
            <v>Mauritius</v>
          </cell>
        </row>
        <row r="158">
          <cell r="E158" t="str">
            <v>Maldives</v>
          </cell>
        </row>
        <row r="159">
          <cell r="E159" t="str">
            <v>Malawi</v>
          </cell>
        </row>
        <row r="160">
          <cell r="E160" t="str">
            <v>Mexico</v>
          </cell>
        </row>
        <row r="161">
          <cell r="E161" t="str">
            <v>Malaysia</v>
          </cell>
        </row>
        <row r="162">
          <cell r="E162" t="str">
            <v>Mozambique</v>
          </cell>
        </row>
        <row r="163">
          <cell r="E163" t="str">
            <v>Namibia</v>
          </cell>
        </row>
        <row r="164">
          <cell r="E164" t="str">
            <v>New Caledonia</v>
          </cell>
        </row>
        <row r="165">
          <cell r="E165" t="str">
            <v>Niger</v>
          </cell>
        </row>
        <row r="166">
          <cell r="E166" t="str">
            <v>Norfolk Island</v>
          </cell>
        </row>
        <row r="167">
          <cell r="E167" t="str">
            <v>Nigeria</v>
          </cell>
        </row>
        <row r="168">
          <cell r="E168" t="str">
            <v>Nicaragua</v>
          </cell>
        </row>
        <row r="169">
          <cell r="E169" t="str">
            <v>Netherlands</v>
          </cell>
        </row>
        <row r="170">
          <cell r="E170" t="str">
            <v>Norway</v>
          </cell>
        </row>
        <row r="171">
          <cell r="E171" t="str">
            <v>Nepal</v>
          </cell>
        </row>
        <row r="172">
          <cell r="E172" t="str">
            <v>Nauru</v>
          </cell>
        </row>
        <row r="173">
          <cell r="E173" t="str">
            <v>Niue</v>
          </cell>
        </row>
        <row r="174">
          <cell r="E174" t="str">
            <v>New Zealand</v>
          </cell>
        </row>
        <row r="175">
          <cell r="E175" t="str">
            <v>Oman</v>
          </cell>
        </row>
        <row r="176">
          <cell r="E176" t="str">
            <v>Panama</v>
          </cell>
        </row>
        <row r="177">
          <cell r="E177" t="str">
            <v>Peru</v>
          </cell>
        </row>
        <row r="178">
          <cell r="E178" t="str">
            <v>French Polynesia</v>
          </cell>
        </row>
        <row r="179">
          <cell r="E179" t="str">
            <v>Papua New Guinea</v>
          </cell>
        </row>
        <row r="180">
          <cell r="E180" t="str">
            <v>Philippines</v>
          </cell>
        </row>
        <row r="181">
          <cell r="E181" t="str">
            <v>Pakistan</v>
          </cell>
        </row>
        <row r="182">
          <cell r="E182" t="str">
            <v>Poland</v>
          </cell>
        </row>
        <row r="183">
          <cell r="E183" t="str">
            <v>Saint Pierre and Miquelon</v>
          </cell>
        </row>
        <row r="184">
          <cell r="E184" t="str">
            <v>Pitcairn</v>
          </cell>
        </row>
        <row r="185">
          <cell r="E185" t="str">
            <v>Puerto Rico</v>
          </cell>
        </row>
        <row r="186">
          <cell r="E186" t="str">
            <v>Palestine, State of</v>
          </cell>
        </row>
        <row r="187">
          <cell r="E187" t="str">
            <v>Portugal</v>
          </cell>
        </row>
        <row r="188">
          <cell r="E188" t="str">
            <v>U.S. Miscellaneous Pacific Islands</v>
          </cell>
        </row>
        <row r="189">
          <cell r="E189" t="str">
            <v>Palau</v>
          </cell>
        </row>
        <row r="190">
          <cell r="E190" t="str">
            <v>Paraguay</v>
          </cell>
        </row>
        <row r="191">
          <cell r="E191" t="str">
            <v>Qatar</v>
          </cell>
        </row>
        <row r="192">
          <cell r="E192" t="str">
            <v>Other countries</v>
          </cell>
        </row>
        <row r="193">
          <cell r="E193" t="str">
            <v>Confidential</v>
          </cell>
        </row>
        <row r="194">
          <cell r="E194" t="str">
            <v>Reunion</v>
          </cell>
        </row>
        <row r="195">
          <cell r="E195" t="str">
            <v>Romania</v>
          </cell>
        </row>
        <row r="196">
          <cell r="E196" t="str">
            <v>Serbia</v>
          </cell>
        </row>
        <row r="197">
          <cell r="E197" t="str">
            <v>Russian Federation</v>
          </cell>
        </row>
        <row r="198">
          <cell r="E198" t="str">
            <v>Rwanda</v>
          </cell>
        </row>
        <row r="199">
          <cell r="E199" t="str">
            <v>Saudi Arabia</v>
          </cell>
        </row>
        <row r="200">
          <cell r="E200" t="str">
            <v>Solomon Islands</v>
          </cell>
        </row>
        <row r="201">
          <cell r="E201" t="str">
            <v>Seychelles</v>
          </cell>
        </row>
        <row r="202">
          <cell r="E202" t="str">
            <v>Sudan</v>
          </cell>
        </row>
        <row r="203">
          <cell r="E203" t="str">
            <v>Sweden</v>
          </cell>
        </row>
        <row r="204">
          <cell r="E204" t="str">
            <v>Singapore</v>
          </cell>
        </row>
        <row r="205">
          <cell r="E205" t="str">
            <v>Saint Helena, Ascension and Tristan da Cunha</v>
          </cell>
        </row>
        <row r="206">
          <cell r="E206" t="str">
            <v>Slovenia</v>
          </cell>
        </row>
        <row r="207">
          <cell r="E207" t="str">
            <v>Svalbard and Jan Mayen</v>
          </cell>
        </row>
        <row r="208">
          <cell r="E208" t="str">
            <v>Slovakia</v>
          </cell>
        </row>
        <row r="209">
          <cell r="E209" t="str">
            <v>Sierra Leone</v>
          </cell>
        </row>
        <row r="210">
          <cell r="E210" t="str">
            <v>San Marino</v>
          </cell>
        </row>
        <row r="211">
          <cell r="E211" t="str">
            <v>Senegal</v>
          </cell>
        </row>
        <row r="212">
          <cell r="E212" t="str">
            <v>Somalia</v>
          </cell>
        </row>
        <row r="213">
          <cell r="E213" t="str">
            <v>Suriname</v>
          </cell>
        </row>
        <row r="214">
          <cell r="E214" t="str">
            <v>South Sudan</v>
          </cell>
        </row>
        <row r="215">
          <cell r="E215" t="str">
            <v>Sao Tome and Principe</v>
          </cell>
        </row>
        <row r="216">
          <cell r="E216" t="str">
            <v>El Salvador</v>
          </cell>
        </row>
        <row r="217">
          <cell r="E217" t="str">
            <v>Syrian Arab Republic</v>
          </cell>
        </row>
        <row r="218">
          <cell r="E218" t="str">
            <v>Swaziland</v>
          </cell>
        </row>
        <row r="219">
          <cell r="E219" t="str">
            <v>Turks and Caicos Islands</v>
          </cell>
        </row>
        <row r="220">
          <cell r="E220" t="str">
            <v>Chad</v>
          </cell>
        </row>
        <row r="221">
          <cell r="E221" t="str">
            <v>French Southern Territories</v>
          </cell>
        </row>
        <row r="222">
          <cell r="E222" t="str">
            <v>Togo</v>
          </cell>
        </row>
        <row r="223">
          <cell r="E223" t="str">
            <v>Thailand</v>
          </cell>
        </row>
        <row r="224">
          <cell r="E224" t="str">
            <v>Tajikistan</v>
          </cell>
        </row>
        <row r="225">
          <cell r="E225" t="str">
            <v>Tokelau</v>
          </cell>
        </row>
        <row r="226">
          <cell r="E226" t="str">
            <v>Timor-Leste</v>
          </cell>
        </row>
        <row r="227">
          <cell r="E227" t="str">
            <v>Turkmenistan</v>
          </cell>
        </row>
        <row r="228">
          <cell r="E228" t="str">
            <v>Tunisia</v>
          </cell>
        </row>
        <row r="229">
          <cell r="E229" t="str">
            <v>Tonga</v>
          </cell>
        </row>
        <row r="230">
          <cell r="E230" t="str">
            <v>Turkey</v>
          </cell>
        </row>
        <row r="231">
          <cell r="E231" t="str">
            <v>Trinidad and Tobago</v>
          </cell>
        </row>
        <row r="232">
          <cell r="E232" t="str">
            <v>Tuvalu</v>
          </cell>
        </row>
        <row r="233">
          <cell r="E233" t="str">
            <v>Taiwan, Province of China</v>
          </cell>
        </row>
        <row r="234">
          <cell r="E234" t="str">
            <v>Tanzania, United Republic of</v>
          </cell>
        </row>
        <row r="235">
          <cell r="E235" t="str">
            <v>Ukraine</v>
          </cell>
        </row>
        <row r="236">
          <cell r="E236" t="str">
            <v>Uganda</v>
          </cell>
        </row>
        <row r="237">
          <cell r="E237" t="str">
            <v>United States Minor Outlying Islands</v>
          </cell>
        </row>
        <row r="238">
          <cell r="E238" t="str">
            <v>United States</v>
          </cell>
        </row>
        <row r="239">
          <cell r="E239" t="str">
            <v>Uruguay</v>
          </cell>
        </row>
        <row r="240">
          <cell r="E240" t="str">
            <v>Uzbekistan</v>
          </cell>
        </row>
        <row r="241">
          <cell r="E241" t="str">
            <v>Holy See (Vatican City State)</v>
          </cell>
        </row>
        <row r="242">
          <cell r="E242" t="str">
            <v>Saint Vincent and the Grenadines</v>
          </cell>
        </row>
        <row r="243">
          <cell r="E243" t="str">
            <v>Venezuela, Bolivarian Republic of</v>
          </cell>
        </row>
        <row r="244">
          <cell r="E244" t="str">
            <v>Virgin Islands, British</v>
          </cell>
        </row>
        <row r="245">
          <cell r="E245" t="str">
            <v>Virgin Islands, U.S.</v>
          </cell>
        </row>
        <row r="246">
          <cell r="E246" t="str">
            <v>Viet Nam</v>
          </cell>
        </row>
        <row r="247">
          <cell r="E247" t="str">
            <v>Vanuatu</v>
          </cell>
        </row>
        <row r="248">
          <cell r="E248" t="str">
            <v>Wallis and Futuna</v>
          </cell>
        </row>
        <row r="249">
          <cell r="E249" t="str">
            <v>Samoa</v>
          </cell>
        </row>
        <row r="250">
          <cell r="E250" t="str">
            <v>Yemen</v>
          </cell>
        </row>
        <row r="251">
          <cell r="E251" t="str">
            <v>Mayotte</v>
          </cell>
        </row>
        <row r="252">
          <cell r="E252" t="str">
            <v>South Africa</v>
          </cell>
        </row>
        <row r="253">
          <cell r="E253" t="str">
            <v>Zambia</v>
          </cell>
        </row>
        <row r="254">
          <cell r="E254"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9810-18E3-4403-B913-2C12BE2409D3}">
  <sheetPr codeName="Sheet1">
    <tabColor rgb="FF00FF00"/>
  </sheetPr>
  <dimension ref="A1:EE392"/>
  <sheetViews>
    <sheetView showGridLines="0" tabSelected="1" view="pageBreakPreview" zoomScale="131" zoomScaleNormal="120" zoomScaleSheetLayoutView="131" workbookViewId="0">
      <selection activeCell="AO66" sqref="AO66"/>
    </sheetView>
  </sheetViews>
  <sheetFormatPr defaultColWidth="9.140625" defaultRowHeight="15"/>
  <cols>
    <col min="1" max="1" width="1.7109375" style="44" customWidth="1"/>
    <col min="2" max="107" width="2.7109375" style="44" customWidth="1"/>
    <col min="108" max="108" width="2.28515625" style="44" customWidth="1"/>
    <col min="109" max="109" width="66.28515625" style="44" bestFit="1" customWidth="1"/>
    <col min="110" max="110" width="41.85546875" style="44" bestFit="1" customWidth="1"/>
    <col min="111" max="112" width="9.140625" style="44" customWidth="1"/>
    <col min="113" max="113" width="63.28515625" style="44" bestFit="1" customWidth="1"/>
    <col min="114" max="114" width="66.28515625" style="44" bestFit="1" customWidth="1"/>
    <col min="115" max="115" width="41.85546875" style="44" bestFit="1" customWidth="1"/>
    <col min="116" max="16384" width="9.140625" style="44"/>
  </cols>
  <sheetData>
    <row r="1" spans="1:135" ht="15.75">
      <c r="AD1" s="192"/>
      <c r="AR1" s="192"/>
      <c r="AS1" s="192"/>
      <c r="AT1" s="192"/>
      <c r="AU1" s="192"/>
      <c r="AW1" s="192"/>
      <c r="AX1" s="192"/>
      <c r="AY1" s="192"/>
      <c r="AZ1" s="192"/>
      <c r="BA1" s="192"/>
      <c r="BB1" s="193"/>
      <c r="BC1" s="193"/>
      <c r="BD1" s="179" t="s">
        <v>1704</v>
      </c>
      <c r="BE1" s="194"/>
      <c r="BF1" s="194"/>
      <c r="BG1" s="194"/>
      <c r="BH1" s="194"/>
      <c r="BI1" s="194"/>
      <c r="BJ1" s="194"/>
      <c r="BK1" s="194"/>
      <c r="BL1" s="194"/>
      <c r="BM1" s="179"/>
      <c r="BN1" s="179"/>
      <c r="BO1" s="179"/>
      <c r="BP1" s="179"/>
      <c r="BQ1" s="179"/>
      <c r="BR1" s="179"/>
      <c r="BS1" s="179"/>
      <c r="BT1" s="179" t="s">
        <v>1706</v>
      </c>
      <c r="BU1" s="192"/>
      <c r="BV1" s="192"/>
      <c r="BW1" s="192"/>
      <c r="BX1" s="192"/>
      <c r="CD1" s="179"/>
      <c r="CE1" s="179"/>
      <c r="CF1" s="179"/>
      <c r="CH1" s="180"/>
      <c r="CI1" s="180"/>
      <c r="CJ1" s="180"/>
      <c r="CN1" s="181"/>
      <c r="CO1" s="181"/>
      <c r="CP1" s="181"/>
      <c r="CQ1" s="181"/>
      <c r="CR1" s="181"/>
      <c r="CS1" s="181"/>
      <c r="CT1" s="181"/>
      <c r="CU1" s="181"/>
      <c r="CV1" s="181"/>
      <c r="CW1" s="181"/>
      <c r="CX1" s="181"/>
      <c r="CY1" s="181"/>
      <c r="CZ1" s="182"/>
      <c r="DA1" s="182"/>
      <c r="DB1" s="182"/>
      <c r="DC1" s="182"/>
    </row>
    <row r="2" spans="1:135" ht="19.5" thickBot="1">
      <c r="B2" s="46"/>
      <c r="C2" s="46"/>
      <c r="D2" s="46"/>
      <c r="E2" s="46"/>
      <c r="F2" s="46"/>
      <c r="G2" s="46"/>
      <c r="H2" s="46"/>
      <c r="I2" s="46"/>
      <c r="J2" s="46"/>
      <c r="K2" s="46"/>
      <c r="L2" s="46"/>
      <c r="M2" s="46"/>
      <c r="N2" s="46"/>
      <c r="O2" s="46"/>
      <c r="P2" s="46"/>
      <c r="Q2" s="46"/>
      <c r="R2" s="46"/>
      <c r="S2" s="46"/>
      <c r="T2" s="174"/>
      <c r="U2" s="174"/>
      <c r="V2" s="174"/>
      <c r="W2" s="174"/>
      <c r="X2" s="174"/>
      <c r="Y2" s="174"/>
      <c r="Z2" s="174"/>
      <c r="AA2" s="174"/>
      <c r="AB2" s="47"/>
      <c r="AC2" s="47"/>
      <c r="AD2" s="195"/>
      <c r="AE2" s="199"/>
      <c r="AR2" s="195"/>
      <c r="AS2" s="195"/>
      <c r="AT2" s="195"/>
      <c r="AU2" s="195"/>
      <c r="AW2" s="195"/>
      <c r="AX2" s="195"/>
      <c r="AY2" s="196"/>
      <c r="AZ2" s="196"/>
      <c r="BA2" s="196"/>
      <c r="BB2" s="195"/>
      <c r="BC2" s="195"/>
      <c r="BD2" s="183" t="s">
        <v>12</v>
      </c>
      <c r="BE2" s="197"/>
      <c r="BF2" s="197"/>
      <c r="BG2" s="197"/>
      <c r="BH2" s="197"/>
      <c r="BI2" s="197"/>
      <c r="BJ2" s="197"/>
      <c r="BK2" s="197"/>
      <c r="BL2" s="197"/>
      <c r="BM2" s="184"/>
      <c r="BN2" s="184"/>
      <c r="BO2" s="184"/>
      <c r="BP2" s="184"/>
      <c r="BQ2" s="184"/>
      <c r="BR2" s="184"/>
      <c r="BS2" s="184"/>
      <c r="BT2" s="183" t="s">
        <v>1705</v>
      </c>
      <c r="BU2" s="196"/>
      <c r="BV2" s="196"/>
      <c r="BW2" s="196"/>
      <c r="BX2" s="196"/>
      <c r="CD2" s="184"/>
      <c r="CE2" s="184"/>
      <c r="CF2" s="184"/>
      <c r="CG2" s="184"/>
      <c r="CH2" s="185"/>
      <c r="CI2" s="185"/>
      <c r="CJ2" s="185"/>
      <c r="CN2" s="182"/>
      <c r="CO2" s="182"/>
      <c r="CP2" s="182"/>
      <c r="CQ2" s="182"/>
      <c r="CR2" s="182"/>
      <c r="CS2" s="182"/>
      <c r="CT2" s="182"/>
      <c r="CU2" s="182"/>
      <c r="CV2" s="182"/>
      <c r="CW2" s="182"/>
      <c r="CX2" s="182"/>
      <c r="CY2" s="182"/>
      <c r="CZ2" s="182"/>
      <c r="DA2" s="182"/>
      <c r="DB2" s="191"/>
      <c r="DC2" s="191" t="s">
        <v>1708</v>
      </c>
    </row>
    <row r="3" spans="1:135" ht="26.45" customHeight="1" thickBot="1">
      <c r="B3" s="48"/>
      <c r="C3" s="50"/>
      <c r="D3" s="48"/>
      <c r="E3" s="50"/>
      <c r="F3" s="48"/>
      <c r="G3" s="50"/>
      <c r="H3" s="48"/>
      <c r="I3" s="50"/>
      <c r="J3" s="281" t="s">
        <v>0</v>
      </c>
      <c r="K3" s="282"/>
      <c r="L3" s="49"/>
      <c r="M3" s="50"/>
      <c r="N3" s="48"/>
      <c r="O3" s="50"/>
      <c r="P3" s="48"/>
      <c r="Q3" s="50"/>
      <c r="R3" s="48"/>
      <c r="S3" s="50"/>
      <c r="T3" s="200"/>
      <c r="U3" s="201"/>
      <c r="V3" s="201"/>
      <c r="W3" s="201"/>
      <c r="X3" s="201"/>
      <c r="Y3" s="201"/>
      <c r="Z3" s="201"/>
      <c r="AA3" s="201"/>
      <c r="AB3" s="51"/>
      <c r="AC3" s="51"/>
      <c r="AD3" s="51"/>
      <c r="AE3" s="45"/>
      <c r="AF3" s="176"/>
      <c r="AR3" s="51"/>
      <c r="AS3" s="51"/>
      <c r="AT3" s="51"/>
      <c r="AU3" s="51"/>
      <c r="AV3" s="203"/>
      <c r="AW3" s="188"/>
      <c r="AX3" s="188"/>
      <c r="AY3" s="188"/>
      <c r="AZ3" s="188"/>
      <c r="BA3" s="188"/>
      <c r="BB3" s="188" t="e">
        <f>IF(ISBLANK(#REF!),"",#REF!)</f>
        <v>#REF!</v>
      </c>
      <c r="BC3" s="188"/>
      <c r="BD3" s="189"/>
      <c r="BE3" s="189"/>
      <c r="BF3" s="189"/>
      <c r="BG3" s="189"/>
      <c r="BH3" s="189"/>
      <c r="BI3" s="189"/>
      <c r="BJ3" s="189"/>
      <c r="BK3" s="189"/>
      <c r="BL3" s="190"/>
      <c r="BM3" s="198"/>
      <c r="BN3" s="187"/>
      <c r="BO3" s="188"/>
      <c r="BP3" s="188"/>
      <c r="BQ3" s="188"/>
      <c r="BR3" s="188"/>
      <c r="BS3" s="188" t="e">
        <f>IF(ISBLANK(#REF!),"",#REF!)</f>
        <v>#REF!</v>
      </c>
      <c r="BT3" s="188"/>
      <c r="BU3" s="189"/>
      <c r="BV3" s="189"/>
      <c r="BW3" s="189"/>
      <c r="BX3" s="190"/>
      <c r="CD3" s="186"/>
      <c r="CE3" s="186"/>
      <c r="CF3" s="186"/>
      <c r="CG3" s="176"/>
      <c r="CN3" s="182"/>
      <c r="CO3" s="182"/>
      <c r="CP3" s="182"/>
      <c r="CQ3" s="182"/>
      <c r="CR3" s="182"/>
      <c r="CS3" s="182"/>
      <c r="CT3" s="182"/>
      <c r="CU3" s="182"/>
      <c r="CV3" s="182"/>
      <c r="CW3" s="182"/>
      <c r="CX3" s="182"/>
      <c r="CY3" s="182"/>
      <c r="CZ3" s="182"/>
      <c r="DA3" s="182"/>
      <c r="DB3" s="182"/>
      <c r="DC3" s="191" t="s">
        <v>1707</v>
      </c>
    </row>
    <row r="4" spans="1:135" ht="10.5" customHeight="1">
      <c r="B4" s="53"/>
      <c r="C4" s="53"/>
      <c r="D4" s="53"/>
      <c r="E4" s="53"/>
      <c r="F4" s="53"/>
      <c r="G4" s="53"/>
      <c r="H4" s="53"/>
      <c r="I4" s="54"/>
      <c r="J4" s="54"/>
      <c r="K4" s="54"/>
      <c r="L4" s="54"/>
      <c r="M4" s="54"/>
      <c r="N4" s="54"/>
      <c r="O4" s="54"/>
      <c r="P4" s="54"/>
      <c r="Q4" s="54"/>
      <c r="R4" s="54"/>
      <c r="S4" s="54"/>
      <c r="T4" s="175"/>
      <c r="U4" s="202"/>
      <c r="V4" s="202"/>
      <c r="W4" s="202"/>
      <c r="X4" s="202"/>
      <c r="Y4" s="202"/>
      <c r="Z4" s="202"/>
      <c r="AA4" s="202"/>
      <c r="AB4" s="56"/>
      <c r="AC4" s="56"/>
      <c r="AD4" s="56"/>
      <c r="AE4" s="56"/>
      <c r="AF4" s="56"/>
      <c r="AG4" s="56"/>
      <c r="AH4" s="56"/>
      <c r="AI4" s="56"/>
      <c r="AJ4" s="56"/>
      <c r="AK4" s="56"/>
      <c r="AL4" s="56"/>
      <c r="AM4" s="56"/>
      <c r="AN4" s="56"/>
      <c r="AO4" s="56"/>
      <c r="AP4" s="56"/>
      <c r="AQ4" s="56"/>
      <c r="AR4" s="177"/>
      <c r="AS4" s="177"/>
      <c r="AT4" s="177"/>
      <c r="AU4" s="177"/>
      <c r="AV4" s="56"/>
      <c r="AW4" s="56"/>
      <c r="AX4" s="186"/>
      <c r="AY4" s="186"/>
      <c r="AZ4" s="186"/>
      <c r="BA4" s="186"/>
      <c r="BB4" s="186"/>
      <c r="BC4" s="186"/>
      <c r="BD4" s="186"/>
      <c r="BE4" s="186"/>
      <c r="BF4" s="186"/>
      <c r="BG4" s="186"/>
      <c r="BH4" s="186"/>
      <c r="BI4" s="186"/>
      <c r="BJ4" s="186"/>
      <c r="BK4" s="176"/>
      <c r="BL4" s="52"/>
      <c r="BM4" s="52"/>
      <c r="BN4" s="52"/>
      <c r="BO4" s="52"/>
      <c r="BP4" s="52"/>
      <c r="BQ4" s="52"/>
      <c r="BR4" s="52"/>
      <c r="BS4" s="52"/>
      <c r="BT4" s="52"/>
      <c r="BU4" s="52"/>
      <c r="BV4" s="52"/>
      <c r="BW4" s="177"/>
      <c r="BX4" s="177"/>
      <c r="BY4" s="177"/>
      <c r="BZ4" s="177"/>
      <c r="CA4" s="177"/>
      <c r="CB4" s="177"/>
      <c r="CC4" s="52"/>
      <c r="CD4" s="52"/>
      <c r="CE4" s="186"/>
      <c r="CF4" s="186"/>
      <c r="CG4" s="176"/>
      <c r="CN4" s="182"/>
      <c r="CO4" s="182"/>
      <c r="CP4" s="182"/>
      <c r="CQ4" s="182"/>
      <c r="CR4" s="182"/>
      <c r="CS4" s="182"/>
      <c r="CT4" s="182"/>
      <c r="CU4" s="182"/>
      <c r="CV4" s="182"/>
      <c r="CW4" s="182"/>
      <c r="CX4" s="182"/>
      <c r="CY4" s="182"/>
      <c r="CZ4" s="182"/>
      <c r="DA4" s="182"/>
      <c r="DB4" s="182"/>
      <c r="DC4" s="182"/>
    </row>
    <row r="5" spans="1:135" ht="17.25" customHeight="1" thickBot="1">
      <c r="B5" s="57" t="s">
        <v>4</v>
      </c>
      <c r="C5" s="57"/>
      <c r="D5" s="57"/>
      <c r="E5" s="57"/>
      <c r="F5" s="57"/>
      <c r="G5" s="57"/>
      <c r="H5" s="57"/>
      <c r="I5" s="54"/>
      <c r="J5" s="54"/>
      <c r="K5" s="54"/>
      <c r="L5" s="54"/>
      <c r="M5" s="54"/>
      <c r="N5" s="54"/>
      <c r="O5" s="54"/>
      <c r="P5" s="54"/>
      <c r="Q5" s="54"/>
      <c r="R5" s="54"/>
      <c r="S5" s="54"/>
      <c r="T5" s="54"/>
      <c r="U5" s="55"/>
      <c r="V5" s="55"/>
      <c r="W5" s="55"/>
      <c r="X5" s="55"/>
      <c r="Y5" s="55"/>
      <c r="Z5" s="55"/>
      <c r="AA5" s="55"/>
      <c r="AB5" s="54"/>
      <c r="AC5" s="54"/>
      <c r="AD5" s="54"/>
      <c r="AE5" s="177"/>
      <c r="AF5" s="177"/>
      <c r="AG5" s="177"/>
      <c r="AH5" s="177"/>
      <c r="AI5" s="177"/>
      <c r="AJ5" s="177"/>
      <c r="AK5" s="177"/>
      <c r="AL5" s="177"/>
      <c r="AM5" s="177"/>
      <c r="AN5" s="177"/>
      <c r="AO5" s="177"/>
      <c r="AP5" s="177"/>
      <c r="AQ5" s="177"/>
      <c r="AR5" s="177"/>
      <c r="AS5" s="177"/>
      <c r="AT5" s="177"/>
      <c r="AU5" s="177"/>
      <c r="AV5" s="56"/>
      <c r="AW5" s="56"/>
      <c r="AX5" s="56"/>
      <c r="AY5" s="56"/>
      <c r="AZ5" s="177"/>
      <c r="BA5" s="177"/>
      <c r="BB5" s="177"/>
      <c r="BC5" s="177"/>
      <c r="BD5" s="177"/>
      <c r="BE5" s="177"/>
      <c r="BF5" s="177"/>
      <c r="BG5" s="177"/>
      <c r="BH5" s="178"/>
      <c r="BI5" s="178"/>
      <c r="BJ5" s="178"/>
      <c r="BK5" s="178"/>
      <c r="BL5" s="177"/>
      <c r="BM5" s="177"/>
      <c r="BN5" s="177"/>
      <c r="BO5" s="177"/>
      <c r="BP5" s="177"/>
      <c r="BQ5" s="177"/>
      <c r="BR5" s="177"/>
      <c r="BS5" s="177"/>
      <c r="BT5" s="177"/>
      <c r="BU5" s="177"/>
      <c r="BV5" s="177"/>
      <c r="BW5" s="177"/>
      <c r="BX5" s="177"/>
      <c r="BY5" s="177"/>
      <c r="BZ5" s="177"/>
      <c r="CA5" s="177"/>
      <c r="CB5" s="177"/>
      <c r="CC5" s="176"/>
      <c r="CD5" s="176"/>
      <c r="CE5" s="176"/>
      <c r="CF5" s="176"/>
      <c r="DC5" s="58" t="s">
        <v>3</v>
      </c>
      <c r="DE5" s="142" t="s">
        <v>1737</v>
      </c>
    </row>
    <row r="6" spans="1:135" s="59" customFormat="1" ht="21.75" customHeight="1" thickBot="1">
      <c r="A6" s="6"/>
      <c r="B6" s="168" t="s">
        <v>1698</v>
      </c>
      <c r="C6" s="215"/>
      <c r="D6" s="215"/>
      <c r="E6" s="215"/>
      <c r="F6" s="216" t="s">
        <v>1723</v>
      </c>
      <c r="G6" s="215"/>
      <c r="H6" s="215"/>
      <c r="I6" s="215"/>
      <c r="J6" s="215"/>
      <c r="K6" s="215"/>
      <c r="L6" s="215"/>
      <c r="M6" s="215"/>
      <c r="N6" s="215"/>
      <c r="O6" s="215"/>
      <c r="P6" s="215"/>
      <c r="Q6" s="215"/>
      <c r="R6" s="215"/>
      <c r="S6" s="215"/>
      <c r="T6" s="215"/>
      <c r="U6" s="215"/>
      <c r="V6" s="215"/>
      <c r="W6" s="215"/>
      <c r="X6" s="215"/>
      <c r="Y6" s="215"/>
      <c r="Z6" s="215"/>
      <c r="AA6" s="215"/>
      <c r="AB6" s="215"/>
      <c r="AC6" s="215"/>
      <c r="AD6" s="215"/>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31"/>
      <c r="BO6" s="231"/>
      <c r="BP6" s="231"/>
      <c r="BQ6" s="231"/>
      <c r="BR6" s="231"/>
      <c r="BS6" s="231"/>
      <c r="BT6" s="231"/>
      <c r="BU6" s="231"/>
      <c r="BV6" s="231"/>
      <c r="BW6" s="231"/>
      <c r="BX6" s="231"/>
      <c r="BY6" s="231"/>
      <c r="BZ6" s="231"/>
      <c r="CA6" s="231"/>
      <c r="CB6" s="231"/>
      <c r="CC6" s="231"/>
      <c r="CD6" s="231"/>
      <c r="CE6" s="231"/>
      <c r="CF6" s="231"/>
      <c r="CG6" s="232"/>
      <c r="CH6" s="232"/>
      <c r="CI6" s="232"/>
      <c r="CJ6" s="232"/>
      <c r="CK6" s="232"/>
      <c r="CL6" s="232"/>
      <c r="CM6" s="232"/>
      <c r="CN6" s="232"/>
      <c r="CO6" s="232"/>
      <c r="CP6" s="232"/>
      <c r="CQ6" s="232"/>
      <c r="CR6" s="232"/>
      <c r="CS6" s="232"/>
      <c r="CT6" s="232"/>
      <c r="CU6" s="232"/>
      <c r="CV6" s="232"/>
      <c r="CW6" s="232"/>
      <c r="CX6" s="232"/>
      <c r="CY6" s="232" t="s">
        <v>1727</v>
      </c>
      <c r="CZ6" s="232"/>
      <c r="DA6" s="232"/>
      <c r="DB6" s="233"/>
      <c r="DC6" s="234" t="s">
        <v>1698</v>
      </c>
    </row>
    <row r="7" spans="1:135" s="59" customFormat="1" ht="21.75" customHeight="1">
      <c r="A7" s="6"/>
      <c r="B7" s="336" t="s">
        <v>1729</v>
      </c>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c r="AY7" s="337"/>
      <c r="AZ7" s="337"/>
      <c r="BA7" s="337"/>
      <c r="BB7" s="337"/>
      <c r="BC7" s="337"/>
      <c r="BD7" s="337"/>
      <c r="BE7" s="337"/>
      <c r="BF7" s="337"/>
      <c r="BG7" s="337"/>
      <c r="BH7" s="337"/>
      <c r="BI7" s="337"/>
      <c r="BJ7" s="337"/>
      <c r="BK7" s="337"/>
      <c r="BL7" s="337"/>
      <c r="BM7" s="337"/>
      <c r="BN7" s="328" t="s">
        <v>1703</v>
      </c>
      <c r="BO7" s="329"/>
      <c r="BP7" s="329"/>
      <c r="BQ7" s="329"/>
      <c r="BR7" s="329"/>
      <c r="BS7" s="329"/>
      <c r="BT7" s="329"/>
      <c r="BU7" s="329"/>
      <c r="BV7" s="329"/>
      <c r="BW7" s="329"/>
      <c r="BX7" s="329"/>
      <c r="BY7" s="330"/>
      <c r="BZ7" s="260"/>
      <c r="CA7" s="260"/>
      <c r="CB7" s="260"/>
      <c r="CC7" s="328" t="s">
        <v>7</v>
      </c>
      <c r="CD7" s="329"/>
      <c r="CE7" s="329"/>
      <c r="CF7" s="329"/>
      <c r="CG7" s="329"/>
      <c r="CH7" s="329"/>
      <c r="CI7" s="329"/>
      <c r="CJ7" s="329"/>
      <c r="CK7" s="329"/>
      <c r="CL7" s="329"/>
      <c r="CM7" s="329"/>
      <c r="CN7" s="329"/>
      <c r="CO7" s="329"/>
      <c r="CP7" s="644"/>
      <c r="CQ7" s="328" t="s">
        <v>1701</v>
      </c>
      <c r="CR7" s="329"/>
      <c r="CS7" s="329"/>
      <c r="CT7" s="329"/>
      <c r="CU7" s="329"/>
      <c r="CV7" s="329"/>
      <c r="CW7" s="329"/>
      <c r="CX7" s="329"/>
      <c r="CY7" s="329"/>
      <c r="CZ7" s="329"/>
      <c r="DA7" s="329"/>
      <c r="DB7" s="329"/>
      <c r="DC7" s="644"/>
      <c r="DE7" s="59" t="s">
        <v>1738</v>
      </c>
    </row>
    <row r="8" spans="1:135" s="3" customFormat="1" ht="21" customHeight="1" thickBot="1">
      <c r="A8" s="6"/>
      <c r="B8" s="334" t="s">
        <v>1728</v>
      </c>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1" t="s">
        <v>1702</v>
      </c>
      <c r="BO8" s="332"/>
      <c r="BP8" s="332"/>
      <c r="BQ8" s="332"/>
      <c r="BR8" s="332"/>
      <c r="BS8" s="332"/>
      <c r="BT8" s="332"/>
      <c r="BU8" s="332"/>
      <c r="BV8" s="332"/>
      <c r="BW8" s="332"/>
      <c r="BX8" s="332"/>
      <c r="BY8" s="333"/>
      <c r="BZ8" s="248"/>
      <c r="CA8" s="248"/>
      <c r="CB8" s="248"/>
      <c r="CC8" s="645" t="s">
        <v>18</v>
      </c>
      <c r="CD8" s="642"/>
      <c r="CE8" s="642"/>
      <c r="CF8" s="642"/>
      <c r="CG8" s="642"/>
      <c r="CH8" s="642"/>
      <c r="CI8" s="642"/>
      <c r="CJ8" s="642"/>
      <c r="CK8" s="642"/>
      <c r="CL8" s="642"/>
      <c r="CM8" s="642"/>
      <c r="CN8" s="642"/>
      <c r="CO8" s="642"/>
      <c r="CP8" s="646"/>
      <c r="CQ8" s="641" t="s">
        <v>1700</v>
      </c>
      <c r="CR8" s="642"/>
      <c r="CS8" s="642"/>
      <c r="CT8" s="642"/>
      <c r="CU8" s="642"/>
      <c r="CV8" s="642"/>
      <c r="CW8" s="642"/>
      <c r="CX8" s="642"/>
      <c r="CY8" s="642"/>
      <c r="CZ8" s="642"/>
      <c r="DA8" s="642"/>
      <c r="DB8" s="642"/>
      <c r="DC8" s="643"/>
      <c r="DD8" s="7"/>
      <c r="DE8" s="7"/>
      <c r="DF8" s="7"/>
      <c r="DG8" s="7"/>
      <c r="DH8" s="7"/>
      <c r="DI8" s="8"/>
      <c r="DJ8" s="5"/>
      <c r="DK8" s="4"/>
      <c r="DL8" s="4"/>
      <c r="DM8" s="4"/>
      <c r="DN8" s="4"/>
      <c r="DO8" s="4"/>
      <c r="DP8" s="4"/>
      <c r="DQ8" s="4"/>
      <c r="DR8" s="4"/>
      <c r="DS8" s="4"/>
      <c r="DT8" s="4"/>
      <c r="DU8" s="4"/>
      <c r="DV8" s="4"/>
      <c r="DW8" s="4"/>
      <c r="DX8" s="4"/>
      <c r="DY8" s="4"/>
      <c r="DZ8" s="4"/>
      <c r="EA8" s="4"/>
      <c r="EB8" s="4"/>
      <c r="EC8" s="4"/>
    </row>
    <row r="9" spans="1:135" s="3" customFormat="1" ht="29.25" customHeight="1" thickBot="1">
      <c r="A9" s="6"/>
      <c r="B9" s="167"/>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273"/>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230"/>
      <c r="BN9" s="326" t="s">
        <v>1325</v>
      </c>
      <c r="BO9" s="327"/>
      <c r="BP9" s="327"/>
      <c r="BQ9" s="327"/>
      <c r="BR9" s="327"/>
      <c r="BS9" s="327"/>
      <c r="BT9" s="327"/>
      <c r="BU9" s="327"/>
      <c r="BV9" s="327"/>
      <c r="BW9" s="327"/>
      <c r="BX9" s="322" t="str">
        <f>IF(VLOOKUP($BN9,Countries!$B$4:$C$224,2,FALSE)="","",VLOOKUP($BN9,Countries!$B$4:$C$224,2,FALSE))</f>
        <v>ARE</v>
      </c>
      <c r="BY9" s="323"/>
      <c r="BZ9" s="261"/>
      <c r="CA9" s="261"/>
      <c r="CB9" s="261"/>
      <c r="CC9" s="326" t="s">
        <v>1631</v>
      </c>
      <c r="CD9" s="327"/>
      <c r="CE9" s="327"/>
      <c r="CF9" s="327"/>
      <c r="CG9" s="327"/>
      <c r="CH9" s="327"/>
      <c r="CI9" s="327"/>
      <c r="CJ9" s="327"/>
      <c r="CK9" s="327"/>
      <c r="CL9" s="327"/>
      <c r="CM9" s="327"/>
      <c r="CN9" s="327"/>
      <c r="CO9" s="647" t="str">
        <f>IF($CC9="","",VLOOKUP($CC9,ISIC4!$B$24:$C$53,2,FALSE))</f>
        <v>A2</v>
      </c>
      <c r="CP9" s="648"/>
      <c r="CQ9" s="235"/>
      <c r="CR9" s="649"/>
      <c r="CS9" s="650"/>
      <c r="CT9" s="650"/>
      <c r="CU9" s="650"/>
      <c r="CV9" s="650"/>
      <c r="CW9" s="650"/>
      <c r="CX9" s="650"/>
      <c r="CY9" s="650"/>
      <c r="CZ9" s="650"/>
      <c r="DA9" s="650"/>
      <c r="DB9" s="651"/>
      <c r="DC9" s="235"/>
      <c r="DD9" s="7"/>
      <c r="DE9" s="7"/>
      <c r="DF9" s="7"/>
      <c r="DG9" s="7"/>
      <c r="DH9" s="7"/>
      <c r="DI9" s="8"/>
      <c r="DJ9" s="5"/>
      <c r="DK9" s="4"/>
      <c r="DL9" s="4"/>
      <c r="DM9" s="4"/>
      <c r="DN9" s="4"/>
      <c r="DO9" s="4"/>
      <c r="DP9" s="4"/>
      <c r="DQ9" s="4"/>
      <c r="DR9" s="4"/>
      <c r="DS9" s="4"/>
      <c r="DT9" s="4"/>
      <c r="DU9" s="4"/>
      <c r="DV9" s="4"/>
      <c r="DW9" s="4"/>
      <c r="DX9" s="4"/>
      <c r="DY9" s="4"/>
      <c r="DZ9" s="4"/>
      <c r="EA9" s="4"/>
      <c r="EB9" s="4"/>
      <c r="EC9" s="4"/>
    </row>
    <row r="10" spans="1:135" s="165" customFormat="1" ht="3.95" customHeight="1" thickBot="1">
      <c r="A10" s="161"/>
      <c r="B10" s="211"/>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4"/>
      <c r="DD10" s="162"/>
      <c r="DE10" s="162"/>
      <c r="DF10" s="162"/>
      <c r="DG10" s="162"/>
      <c r="DH10" s="162"/>
      <c r="DI10" s="162"/>
      <c r="DJ10" s="163"/>
      <c r="DK10" s="164"/>
      <c r="DL10" s="164"/>
      <c r="DM10" s="164"/>
      <c r="DN10" s="164"/>
      <c r="DO10" s="164"/>
      <c r="DP10" s="164"/>
      <c r="DQ10" s="164"/>
      <c r="DR10" s="164"/>
      <c r="DS10" s="164"/>
      <c r="DT10" s="164"/>
      <c r="DU10" s="164"/>
      <c r="DV10" s="164"/>
      <c r="DW10" s="164"/>
      <c r="DX10" s="164"/>
      <c r="DY10" s="164"/>
      <c r="DZ10" s="164"/>
      <c r="EA10" s="164"/>
      <c r="EB10" s="164"/>
      <c r="EC10" s="164"/>
    </row>
    <row r="11" spans="1:135" s="3" customFormat="1" ht="3.95" customHeight="1" thickBot="1">
      <c r="A11" s="6"/>
      <c r="B11" s="169"/>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1"/>
      <c r="DD11" s="7"/>
      <c r="DE11" s="7"/>
      <c r="DF11" s="7"/>
      <c r="DG11" s="7"/>
      <c r="DH11" s="7"/>
      <c r="DI11" s="8"/>
      <c r="DJ11" s="5"/>
      <c r="DK11" s="4"/>
      <c r="DL11" s="4"/>
      <c r="DM11" s="4"/>
      <c r="DN11" s="4"/>
      <c r="DO11" s="4"/>
      <c r="DP11" s="4"/>
      <c r="DQ11" s="4"/>
      <c r="DR11" s="4"/>
      <c r="DS11" s="4"/>
      <c r="DT11" s="4"/>
      <c r="DU11" s="4"/>
      <c r="DV11" s="4"/>
      <c r="DW11" s="4"/>
      <c r="DX11" s="4"/>
      <c r="DY11" s="4"/>
      <c r="DZ11" s="4"/>
      <c r="EA11" s="4"/>
      <c r="EB11" s="4"/>
      <c r="EC11" s="4"/>
    </row>
    <row r="12" spans="1:135" s="59" customFormat="1" ht="21.75" customHeight="1">
      <c r="A12" s="6"/>
      <c r="B12" s="220"/>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t="s">
        <v>1725</v>
      </c>
      <c r="CZ12" s="215"/>
      <c r="DA12" s="215"/>
      <c r="DB12" s="218"/>
      <c r="DC12" s="219" t="s">
        <v>1699</v>
      </c>
    </row>
    <row r="13" spans="1:135" s="3" customFormat="1" ht="21" customHeight="1" thickBot="1">
      <c r="A13" s="6"/>
      <c r="B13" s="221" t="s">
        <v>1699</v>
      </c>
      <c r="C13" s="222"/>
      <c r="D13" s="222"/>
      <c r="E13" s="222"/>
      <c r="F13" s="222" t="s">
        <v>1724</v>
      </c>
      <c r="G13" s="222"/>
      <c r="H13" s="222"/>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4"/>
      <c r="AL13" s="224"/>
      <c r="AM13" s="224"/>
      <c r="AN13" s="224"/>
      <c r="AO13" s="224"/>
      <c r="AP13" s="224"/>
      <c r="AQ13" s="224"/>
      <c r="AR13" s="224"/>
      <c r="AS13" s="224"/>
      <c r="AT13" s="224"/>
      <c r="AU13" s="224"/>
      <c r="AV13" s="225"/>
      <c r="AW13" s="225"/>
      <c r="AX13" s="225"/>
      <c r="AY13" s="225"/>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4"/>
      <c r="BX13" s="224"/>
      <c r="BY13" s="224"/>
      <c r="BZ13" s="224"/>
      <c r="CA13" s="224"/>
      <c r="CB13" s="224"/>
      <c r="CC13" s="226"/>
      <c r="CD13" s="226"/>
      <c r="CE13" s="226"/>
      <c r="CF13" s="226"/>
      <c r="CG13" s="226"/>
      <c r="CH13" s="226"/>
      <c r="CI13" s="226"/>
      <c r="CJ13" s="226"/>
      <c r="CK13" s="227"/>
      <c r="CL13" s="227"/>
      <c r="CM13" s="227"/>
      <c r="CN13" s="227"/>
      <c r="CO13" s="227"/>
      <c r="CP13" s="227"/>
      <c r="CQ13" s="227"/>
      <c r="CR13" s="227"/>
      <c r="CS13" s="227"/>
      <c r="CT13" s="227"/>
      <c r="CU13" s="227"/>
      <c r="CV13" s="227"/>
      <c r="CW13" s="227"/>
      <c r="CX13" s="227"/>
      <c r="CY13" s="227"/>
      <c r="CZ13" s="226"/>
      <c r="DA13" s="226"/>
      <c r="DB13" s="227"/>
      <c r="DC13" s="228"/>
      <c r="DD13" s="7"/>
      <c r="DE13" s="7"/>
      <c r="DF13" s="7"/>
      <c r="DG13" s="7"/>
      <c r="DH13" s="7"/>
      <c r="DI13" s="8"/>
      <c r="DJ13" s="5"/>
      <c r="DK13" s="4"/>
      <c r="DL13" s="4"/>
      <c r="DM13" s="4"/>
      <c r="DN13" s="4"/>
      <c r="DO13" s="4"/>
      <c r="DP13" s="4"/>
      <c r="DQ13" s="4"/>
      <c r="DR13" s="4"/>
      <c r="DS13" s="4"/>
      <c r="DT13" s="4"/>
      <c r="DU13" s="4"/>
      <c r="DV13" s="4"/>
      <c r="DW13" s="4"/>
      <c r="DX13" s="4"/>
      <c r="DY13" s="4"/>
      <c r="DZ13" s="4"/>
      <c r="EA13" s="4"/>
      <c r="EB13" s="4"/>
      <c r="EC13" s="4"/>
    </row>
    <row r="14" spans="1:135" s="109" customFormat="1" ht="12.75" customHeight="1">
      <c r="A14" s="105"/>
      <c r="B14" s="410" t="s">
        <v>5</v>
      </c>
      <c r="C14" s="411"/>
      <c r="D14" s="411"/>
      <c r="E14" s="411"/>
      <c r="F14" s="411"/>
      <c r="G14" s="411"/>
      <c r="H14" s="411"/>
      <c r="I14" s="411"/>
      <c r="J14" s="411"/>
      <c r="K14" s="411"/>
      <c r="L14" s="411"/>
      <c r="M14" s="411"/>
      <c r="N14" s="411"/>
      <c r="O14" s="412"/>
      <c r="P14" s="416" t="s">
        <v>7</v>
      </c>
      <c r="Q14" s="417"/>
      <c r="R14" s="417"/>
      <c r="S14" s="411"/>
      <c r="T14" s="412"/>
      <c r="U14" s="416" t="s">
        <v>6</v>
      </c>
      <c r="V14" s="411"/>
      <c r="W14" s="411"/>
      <c r="X14" s="411"/>
      <c r="Y14" s="411"/>
      <c r="Z14" s="411"/>
      <c r="AA14" s="412"/>
      <c r="AB14" s="416" t="s">
        <v>1693</v>
      </c>
      <c r="AC14" s="417"/>
      <c r="AD14" s="412"/>
      <c r="AE14" s="416" t="s">
        <v>7</v>
      </c>
      <c r="AF14" s="417"/>
      <c r="AG14" s="417"/>
      <c r="AH14" s="411"/>
      <c r="AI14" s="411"/>
      <c r="AJ14" s="547"/>
      <c r="AK14" s="416" t="s">
        <v>8</v>
      </c>
      <c r="AL14" s="411"/>
      <c r="AM14" s="411"/>
      <c r="AN14" s="411"/>
      <c r="AO14" s="547"/>
      <c r="AP14" s="555" t="s">
        <v>14</v>
      </c>
      <c r="AQ14" s="556"/>
      <c r="AR14" s="557"/>
      <c r="AS14" s="557"/>
      <c r="AT14" s="557"/>
      <c r="AU14" s="557"/>
      <c r="AV14" s="557"/>
      <c r="AW14" s="557"/>
      <c r="AX14" s="557"/>
      <c r="AY14" s="557"/>
      <c r="AZ14" s="557"/>
      <c r="BA14" s="557"/>
      <c r="BB14" s="557"/>
      <c r="BC14" s="557"/>
      <c r="BD14" s="557"/>
      <c r="BE14" s="557"/>
      <c r="BF14" s="557"/>
      <c r="BG14" s="557"/>
      <c r="BH14" s="557"/>
      <c r="BI14" s="557"/>
      <c r="BJ14" s="557"/>
      <c r="BK14" s="557"/>
      <c r="BL14" s="557"/>
      <c r="BM14" s="557"/>
      <c r="BN14" s="557"/>
      <c r="BO14" s="557"/>
      <c r="BP14" s="557"/>
      <c r="BQ14" s="557"/>
      <c r="BR14" s="557"/>
      <c r="BS14" s="557"/>
      <c r="BT14" s="557"/>
      <c r="BU14" s="557"/>
      <c r="BV14" s="558"/>
      <c r="BW14" s="436" t="s">
        <v>15</v>
      </c>
      <c r="BX14" s="437"/>
      <c r="BY14" s="437"/>
      <c r="BZ14" s="437"/>
      <c r="CA14" s="437"/>
      <c r="CB14" s="437"/>
      <c r="CC14" s="437"/>
      <c r="CD14" s="437"/>
      <c r="CE14" s="437"/>
      <c r="CF14" s="437"/>
      <c r="CG14" s="437"/>
      <c r="CH14" s="437"/>
      <c r="CI14" s="437"/>
      <c r="CJ14" s="437"/>
      <c r="CK14" s="437"/>
      <c r="CL14" s="437"/>
      <c r="CM14" s="437"/>
      <c r="CN14" s="437"/>
      <c r="CO14" s="437"/>
      <c r="CP14" s="437"/>
      <c r="CQ14" s="437"/>
      <c r="CR14" s="437"/>
      <c r="CS14" s="437"/>
      <c r="CT14" s="437"/>
      <c r="CU14" s="437"/>
      <c r="CV14" s="437"/>
      <c r="CW14" s="437"/>
      <c r="CX14" s="437"/>
      <c r="CY14" s="437"/>
      <c r="CZ14" s="437"/>
      <c r="DA14" s="437"/>
      <c r="DB14" s="437"/>
      <c r="DC14" s="438"/>
      <c r="DD14" s="106"/>
      <c r="DE14" s="106"/>
      <c r="DF14" s="106"/>
      <c r="DG14" s="106"/>
      <c r="DH14" s="106"/>
      <c r="DI14" s="106"/>
      <c r="DJ14" s="106"/>
      <c r="DK14" s="106"/>
      <c r="DL14" s="106"/>
      <c r="DM14" s="107"/>
      <c r="DN14" s="108"/>
      <c r="DO14" s="108"/>
      <c r="DP14" s="108"/>
      <c r="DQ14" s="108"/>
      <c r="DR14" s="108"/>
      <c r="DS14" s="108"/>
      <c r="DT14" s="108"/>
      <c r="DU14" s="108"/>
      <c r="DV14" s="108"/>
      <c r="DW14" s="108"/>
      <c r="DX14" s="108"/>
      <c r="DY14" s="108"/>
      <c r="DZ14" s="108"/>
      <c r="EA14" s="108"/>
      <c r="EB14" s="108"/>
      <c r="EC14" s="108"/>
      <c r="ED14" s="108"/>
    </row>
    <row r="15" spans="1:135" s="109" customFormat="1" ht="12.75" customHeight="1" thickBot="1">
      <c r="A15" s="105"/>
      <c r="B15" s="413"/>
      <c r="C15" s="414"/>
      <c r="D15" s="414"/>
      <c r="E15" s="414"/>
      <c r="F15" s="414"/>
      <c r="G15" s="414"/>
      <c r="H15" s="414"/>
      <c r="I15" s="414"/>
      <c r="J15" s="414"/>
      <c r="K15" s="414"/>
      <c r="L15" s="414"/>
      <c r="M15" s="414"/>
      <c r="N15" s="414"/>
      <c r="O15" s="415"/>
      <c r="P15" s="413"/>
      <c r="Q15" s="418"/>
      <c r="R15" s="418"/>
      <c r="S15" s="414"/>
      <c r="T15" s="415"/>
      <c r="U15" s="413"/>
      <c r="V15" s="414"/>
      <c r="W15" s="414"/>
      <c r="X15" s="414"/>
      <c r="Y15" s="414"/>
      <c r="Z15" s="414"/>
      <c r="AA15" s="415"/>
      <c r="AB15" s="413"/>
      <c r="AC15" s="418"/>
      <c r="AD15" s="415"/>
      <c r="AE15" s="413"/>
      <c r="AF15" s="418"/>
      <c r="AG15" s="418"/>
      <c r="AH15" s="414"/>
      <c r="AI15" s="418"/>
      <c r="AJ15" s="548"/>
      <c r="AK15" s="413"/>
      <c r="AL15" s="414"/>
      <c r="AM15" s="414"/>
      <c r="AN15" s="418"/>
      <c r="AO15" s="548"/>
      <c r="AP15" s="551" t="s">
        <v>29</v>
      </c>
      <c r="AQ15" s="552"/>
      <c r="AR15" s="553"/>
      <c r="AS15" s="553"/>
      <c r="AT15" s="553"/>
      <c r="AU15" s="553"/>
      <c r="AV15" s="553"/>
      <c r="AW15" s="553"/>
      <c r="AX15" s="553"/>
      <c r="AY15" s="553"/>
      <c r="AZ15" s="553"/>
      <c r="BA15" s="553"/>
      <c r="BB15" s="553"/>
      <c r="BC15" s="553"/>
      <c r="BD15" s="553"/>
      <c r="BE15" s="553"/>
      <c r="BF15" s="553"/>
      <c r="BG15" s="553"/>
      <c r="BH15" s="553"/>
      <c r="BI15" s="553"/>
      <c r="BJ15" s="553"/>
      <c r="BK15" s="553"/>
      <c r="BL15" s="553"/>
      <c r="BM15" s="553"/>
      <c r="BN15" s="553"/>
      <c r="BO15" s="553"/>
      <c r="BP15" s="553"/>
      <c r="BQ15" s="553"/>
      <c r="BR15" s="553"/>
      <c r="BS15" s="553"/>
      <c r="BT15" s="553"/>
      <c r="BU15" s="553"/>
      <c r="BV15" s="554"/>
      <c r="BW15" s="433" t="s">
        <v>13</v>
      </c>
      <c r="BX15" s="434"/>
      <c r="BY15" s="434"/>
      <c r="BZ15" s="434"/>
      <c r="CA15" s="434"/>
      <c r="CB15" s="434"/>
      <c r="CC15" s="434"/>
      <c r="CD15" s="434"/>
      <c r="CE15" s="434"/>
      <c r="CF15" s="434"/>
      <c r="CG15" s="434"/>
      <c r="CH15" s="434"/>
      <c r="CI15" s="434"/>
      <c r="CJ15" s="434"/>
      <c r="CK15" s="434"/>
      <c r="CL15" s="434"/>
      <c r="CM15" s="434"/>
      <c r="CN15" s="434"/>
      <c r="CO15" s="434"/>
      <c r="CP15" s="434"/>
      <c r="CQ15" s="434"/>
      <c r="CR15" s="434"/>
      <c r="CS15" s="434"/>
      <c r="CT15" s="434"/>
      <c r="CU15" s="434"/>
      <c r="CV15" s="434"/>
      <c r="CW15" s="434"/>
      <c r="CX15" s="434"/>
      <c r="CY15" s="434"/>
      <c r="CZ15" s="434"/>
      <c r="DA15" s="434"/>
      <c r="DB15" s="434"/>
      <c r="DC15" s="435"/>
      <c r="DD15" s="106"/>
      <c r="DE15" s="106"/>
      <c r="DF15" s="106"/>
      <c r="DG15" s="106"/>
      <c r="DH15" s="106"/>
      <c r="DI15" s="106"/>
      <c r="DJ15" s="106"/>
      <c r="DK15" s="106"/>
      <c r="DL15" s="106"/>
      <c r="DM15" s="107"/>
      <c r="DN15" s="108"/>
      <c r="DO15" s="108"/>
      <c r="DP15" s="108"/>
      <c r="DQ15" s="108"/>
      <c r="DR15" s="108"/>
      <c r="DS15" s="108"/>
      <c r="DT15" s="108"/>
      <c r="DU15" s="108"/>
      <c r="DV15" s="108"/>
      <c r="DW15" s="108"/>
      <c r="DX15" s="108"/>
      <c r="DY15" s="108"/>
      <c r="DZ15" s="108"/>
      <c r="EA15" s="108"/>
      <c r="EB15" s="108"/>
      <c r="EC15" s="108"/>
      <c r="ED15" s="108"/>
      <c r="EE15" s="108"/>
    </row>
    <row r="16" spans="1:135" s="109" customFormat="1" ht="12.75" customHeight="1" thickBot="1">
      <c r="A16" s="105"/>
      <c r="B16" s="413"/>
      <c r="C16" s="414"/>
      <c r="D16" s="414"/>
      <c r="E16" s="414"/>
      <c r="F16" s="414"/>
      <c r="G16" s="414"/>
      <c r="H16" s="414"/>
      <c r="I16" s="414"/>
      <c r="J16" s="414"/>
      <c r="K16" s="414"/>
      <c r="L16" s="414"/>
      <c r="M16" s="414"/>
      <c r="N16" s="414"/>
      <c r="O16" s="415"/>
      <c r="P16" s="413"/>
      <c r="Q16" s="418"/>
      <c r="R16" s="418"/>
      <c r="S16" s="414"/>
      <c r="T16" s="415"/>
      <c r="U16" s="413"/>
      <c r="V16" s="414"/>
      <c r="W16" s="414"/>
      <c r="X16" s="414"/>
      <c r="Y16" s="414"/>
      <c r="Z16" s="414"/>
      <c r="AA16" s="415"/>
      <c r="AB16" s="413"/>
      <c r="AC16" s="418"/>
      <c r="AD16" s="415"/>
      <c r="AE16" s="413"/>
      <c r="AF16" s="418"/>
      <c r="AG16" s="418"/>
      <c r="AH16" s="414"/>
      <c r="AI16" s="418"/>
      <c r="AJ16" s="548"/>
      <c r="AK16" s="413"/>
      <c r="AL16" s="414"/>
      <c r="AM16" s="414"/>
      <c r="AN16" s="418"/>
      <c r="AO16" s="548"/>
      <c r="AP16" s="627" t="b">
        <f>($AP28+$AS28)&gt;=10</f>
        <v>0</v>
      </c>
      <c r="AQ16" s="628"/>
      <c r="AR16" s="628"/>
      <c r="AS16" s="628"/>
      <c r="AT16" s="628"/>
      <c r="AU16" s="629"/>
      <c r="AV16" s="249"/>
      <c r="AW16" s="250"/>
      <c r="AX16" s="250"/>
      <c r="AY16" s="251"/>
      <c r="AZ16" s="573"/>
      <c r="BA16" s="574"/>
      <c r="BB16" s="574"/>
      <c r="BC16" s="574"/>
      <c r="BD16" s="574"/>
      <c r="BE16" s="574"/>
      <c r="BF16" s="574"/>
      <c r="BG16" s="574"/>
      <c r="BH16" s="574"/>
      <c r="BI16" s="574"/>
      <c r="BJ16" s="574"/>
      <c r="BK16" s="575"/>
      <c r="BL16" s="384"/>
      <c r="BM16" s="568"/>
      <c r="BN16" s="385"/>
      <c r="BO16" s="386"/>
      <c r="BP16" s="238"/>
      <c r="BQ16" s="238"/>
      <c r="BR16" s="238"/>
      <c r="BS16" s="249"/>
      <c r="BT16" s="250"/>
      <c r="BU16" s="250"/>
      <c r="BV16" s="251"/>
      <c r="BW16" s="662"/>
      <c r="BX16" s="663"/>
      <c r="BY16" s="663"/>
      <c r="BZ16" s="663"/>
      <c r="CA16" s="663"/>
      <c r="CB16" s="664"/>
      <c r="CC16" s="252"/>
      <c r="CD16" s="241"/>
      <c r="CE16" s="241"/>
      <c r="CF16" s="242"/>
      <c r="CG16" s="473"/>
      <c r="CH16" s="474"/>
      <c r="CI16" s="474"/>
      <c r="CJ16" s="474"/>
      <c r="CK16" s="474"/>
      <c r="CL16" s="474"/>
      <c r="CM16" s="474"/>
      <c r="CN16" s="474"/>
      <c r="CO16" s="474"/>
      <c r="CP16" s="474"/>
      <c r="CQ16" s="474"/>
      <c r="CR16" s="475"/>
      <c r="CS16" s="458"/>
      <c r="CT16" s="459"/>
      <c r="CU16" s="459"/>
      <c r="CV16" s="460"/>
      <c r="CW16" s="241"/>
      <c r="CX16" s="241"/>
      <c r="CY16" s="241"/>
      <c r="CZ16" s="252"/>
      <c r="DA16" s="241"/>
      <c r="DB16" s="241"/>
      <c r="DC16" s="242"/>
      <c r="DD16" s="106"/>
      <c r="DE16" s="106"/>
      <c r="DF16" s="106"/>
      <c r="DG16" s="106"/>
      <c r="DH16" s="106"/>
      <c r="DI16" s="106"/>
      <c r="DJ16" s="106"/>
      <c r="DK16" s="106"/>
      <c r="DL16" s="106"/>
      <c r="DM16" s="107"/>
      <c r="DN16" s="108"/>
      <c r="DO16" s="108"/>
      <c r="DP16" s="108"/>
      <c r="DQ16" s="108"/>
      <c r="DR16" s="108"/>
      <c r="DS16" s="108"/>
      <c r="DT16" s="108"/>
      <c r="DU16" s="108"/>
      <c r="DV16" s="108"/>
      <c r="DW16" s="108"/>
      <c r="DX16" s="108"/>
      <c r="DY16" s="108"/>
      <c r="DZ16" s="108"/>
      <c r="EA16" s="108"/>
      <c r="EB16" s="108"/>
      <c r="EC16" s="108"/>
      <c r="ED16" s="108"/>
      <c r="EE16" s="108"/>
    </row>
    <row r="17" spans="1:135" s="109" customFormat="1" ht="12.75" customHeight="1" thickBot="1">
      <c r="A17" s="105"/>
      <c r="B17" s="413"/>
      <c r="C17" s="414"/>
      <c r="D17" s="414"/>
      <c r="E17" s="414"/>
      <c r="F17" s="414"/>
      <c r="G17" s="414"/>
      <c r="H17" s="414"/>
      <c r="I17" s="414"/>
      <c r="J17" s="414"/>
      <c r="K17" s="414"/>
      <c r="L17" s="414"/>
      <c r="M17" s="414"/>
      <c r="N17" s="414"/>
      <c r="O17" s="415"/>
      <c r="P17" s="413"/>
      <c r="Q17" s="418"/>
      <c r="R17" s="418"/>
      <c r="S17" s="414"/>
      <c r="T17" s="415"/>
      <c r="U17" s="413"/>
      <c r="V17" s="414"/>
      <c r="W17" s="414"/>
      <c r="X17" s="414"/>
      <c r="Y17" s="414"/>
      <c r="Z17" s="414"/>
      <c r="AA17" s="415"/>
      <c r="AB17" s="413"/>
      <c r="AC17" s="418"/>
      <c r="AD17" s="415"/>
      <c r="AE17" s="413"/>
      <c r="AF17" s="418"/>
      <c r="AG17" s="418"/>
      <c r="AH17" s="414"/>
      <c r="AI17" s="418"/>
      <c r="AJ17" s="548"/>
      <c r="AK17" s="413"/>
      <c r="AL17" s="414"/>
      <c r="AM17" s="414"/>
      <c r="AN17" s="418"/>
      <c r="AO17" s="548"/>
      <c r="AP17" s="630"/>
      <c r="AQ17" s="631"/>
      <c r="AR17" s="631"/>
      <c r="AS17" s="631"/>
      <c r="AT17" s="631"/>
      <c r="AU17" s="632"/>
      <c r="AV17" s="253"/>
      <c r="AW17" s="254"/>
      <c r="AX17" s="254"/>
      <c r="AY17" s="255"/>
      <c r="AZ17" s="559"/>
      <c r="BA17" s="560"/>
      <c r="BB17" s="560"/>
      <c r="BC17" s="560"/>
      <c r="BD17" s="560"/>
      <c r="BE17" s="560"/>
      <c r="BF17" s="560"/>
      <c r="BG17" s="561"/>
      <c r="BH17" s="384"/>
      <c r="BI17" s="385"/>
      <c r="BJ17" s="385"/>
      <c r="BK17" s="386"/>
      <c r="BL17" s="569"/>
      <c r="BM17" s="570"/>
      <c r="BN17" s="571"/>
      <c r="BO17" s="572"/>
      <c r="BP17" s="239"/>
      <c r="BQ17" s="239"/>
      <c r="BR17" s="239"/>
      <c r="BS17" s="253"/>
      <c r="BT17" s="254"/>
      <c r="BU17" s="254"/>
      <c r="BV17" s="255"/>
      <c r="BW17" s="665"/>
      <c r="BX17" s="666"/>
      <c r="BY17" s="666"/>
      <c r="BZ17" s="666"/>
      <c r="CA17" s="666"/>
      <c r="CB17" s="667"/>
      <c r="CC17" s="256"/>
      <c r="CD17" s="243"/>
      <c r="CE17" s="243"/>
      <c r="CF17" s="244"/>
      <c r="CG17" s="476"/>
      <c r="CH17" s="477"/>
      <c r="CI17" s="477"/>
      <c r="CJ17" s="477"/>
      <c r="CK17" s="477"/>
      <c r="CL17" s="477"/>
      <c r="CM17" s="477"/>
      <c r="CN17" s="478"/>
      <c r="CO17" s="479"/>
      <c r="CP17" s="480"/>
      <c r="CQ17" s="480"/>
      <c r="CR17" s="481"/>
      <c r="CS17" s="461"/>
      <c r="CT17" s="462"/>
      <c r="CU17" s="462"/>
      <c r="CV17" s="463"/>
      <c r="CW17" s="243"/>
      <c r="CX17" s="243"/>
      <c r="CY17" s="243"/>
      <c r="CZ17" s="256"/>
      <c r="DA17" s="243"/>
      <c r="DB17" s="243"/>
      <c r="DC17" s="244"/>
      <c r="DD17" s="106"/>
      <c r="DE17" s="106"/>
      <c r="DF17" s="106"/>
      <c r="DG17" s="106"/>
      <c r="DH17" s="106"/>
      <c r="DI17" s="106"/>
      <c r="DJ17" s="106"/>
      <c r="DK17" s="106"/>
      <c r="DL17" s="106"/>
      <c r="DM17" s="107"/>
      <c r="DN17" s="108"/>
      <c r="DO17" s="108"/>
      <c r="DP17" s="108"/>
      <c r="DQ17" s="108"/>
      <c r="DR17" s="108"/>
      <c r="DS17" s="108"/>
      <c r="DT17" s="108"/>
      <c r="DU17" s="108"/>
      <c r="DV17" s="108"/>
      <c r="DW17" s="108"/>
      <c r="DX17" s="108"/>
      <c r="DY17" s="108"/>
      <c r="DZ17" s="108"/>
      <c r="EA17" s="108"/>
      <c r="EB17" s="108"/>
      <c r="EC17" s="108"/>
      <c r="ED17" s="108"/>
      <c r="EE17" s="108"/>
    </row>
    <row r="18" spans="1:135" s="109" customFormat="1" ht="12.75" customHeight="1">
      <c r="A18" s="105"/>
      <c r="B18" s="413"/>
      <c r="C18" s="414"/>
      <c r="D18" s="414"/>
      <c r="E18" s="414"/>
      <c r="F18" s="414"/>
      <c r="G18" s="414"/>
      <c r="H18" s="414"/>
      <c r="I18" s="414"/>
      <c r="J18" s="414"/>
      <c r="K18" s="414"/>
      <c r="L18" s="414"/>
      <c r="M18" s="414"/>
      <c r="N18" s="414"/>
      <c r="O18" s="415"/>
      <c r="P18" s="413"/>
      <c r="Q18" s="418"/>
      <c r="R18" s="418"/>
      <c r="S18" s="414"/>
      <c r="T18" s="415"/>
      <c r="U18" s="413"/>
      <c r="V18" s="414"/>
      <c r="W18" s="414"/>
      <c r="X18" s="414"/>
      <c r="Y18" s="414"/>
      <c r="Z18" s="414"/>
      <c r="AA18" s="415"/>
      <c r="AB18" s="413"/>
      <c r="AC18" s="418"/>
      <c r="AD18" s="415"/>
      <c r="AE18" s="413"/>
      <c r="AF18" s="418"/>
      <c r="AG18" s="418"/>
      <c r="AH18" s="414"/>
      <c r="AI18" s="418"/>
      <c r="AJ18" s="548"/>
      <c r="AK18" s="413"/>
      <c r="AL18" s="414"/>
      <c r="AM18" s="414"/>
      <c r="AN18" s="418"/>
      <c r="AO18" s="548"/>
      <c r="AP18" s="655"/>
      <c r="AQ18" s="656"/>
      <c r="AR18" s="656"/>
      <c r="AS18" s="659"/>
      <c r="AT18" s="656"/>
      <c r="AU18" s="660"/>
      <c r="AV18" s="253"/>
      <c r="AW18" s="254"/>
      <c r="AX18" s="254"/>
      <c r="AY18" s="255"/>
      <c r="AZ18" s="384"/>
      <c r="BA18" s="385"/>
      <c r="BB18" s="385"/>
      <c r="BC18" s="386"/>
      <c r="BD18" s="384"/>
      <c r="BE18" s="385"/>
      <c r="BF18" s="385"/>
      <c r="BG18" s="386"/>
      <c r="BH18" s="576"/>
      <c r="BI18" s="577"/>
      <c r="BJ18" s="577"/>
      <c r="BK18" s="572"/>
      <c r="BL18" s="569"/>
      <c r="BM18" s="570"/>
      <c r="BN18" s="571"/>
      <c r="BO18" s="572"/>
      <c r="BP18" s="239"/>
      <c r="BQ18" s="239"/>
      <c r="BR18" s="239"/>
      <c r="BS18" s="253"/>
      <c r="BT18" s="254"/>
      <c r="BU18" s="254"/>
      <c r="BV18" s="255"/>
      <c r="BW18" s="668"/>
      <c r="BX18" s="669"/>
      <c r="BY18" s="669"/>
      <c r="BZ18" s="672"/>
      <c r="CA18" s="669"/>
      <c r="CB18" s="673"/>
      <c r="CC18" s="256"/>
      <c r="CD18" s="243"/>
      <c r="CE18" s="243"/>
      <c r="CF18" s="244"/>
      <c r="CG18" s="479"/>
      <c r="CH18" s="480"/>
      <c r="CI18" s="480"/>
      <c r="CJ18" s="481"/>
      <c r="CK18" s="479"/>
      <c r="CL18" s="480"/>
      <c r="CM18" s="480"/>
      <c r="CN18" s="481"/>
      <c r="CO18" s="482"/>
      <c r="CP18" s="483"/>
      <c r="CQ18" s="483"/>
      <c r="CR18" s="484"/>
      <c r="CS18" s="461"/>
      <c r="CT18" s="462"/>
      <c r="CU18" s="462"/>
      <c r="CV18" s="463"/>
      <c r="CW18" s="243"/>
      <c r="CX18" s="243"/>
      <c r="CY18" s="243"/>
      <c r="CZ18" s="256"/>
      <c r="DA18" s="243"/>
      <c r="DB18" s="243"/>
      <c r="DC18" s="244"/>
      <c r="DD18" s="106"/>
      <c r="DE18" s="106" t="b">
        <f>AND(($BW28+$BZ28)&lt;&gt;0,($BW28+$BZ28)&lt;&gt;"",($BW28+$BZ28)&lt;10)</f>
        <v>0</v>
      </c>
      <c r="DF18" s="106"/>
      <c r="DG18" s="106"/>
      <c r="DH18" s="106"/>
      <c r="DI18" s="106"/>
      <c r="DJ18" s="106"/>
      <c r="DK18" s="106"/>
      <c r="DL18" s="106"/>
      <c r="DM18" s="107"/>
      <c r="DN18" s="108"/>
      <c r="DO18" s="108"/>
      <c r="DP18" s="108"/>
      <c r="DQ18" s="108"/>
      <c r="DR18" s="108"/>
      <c r="DS18" s="108"/>
      <c r="DT18" s="108"/>
      <c r="DU18" s="108"/>
      <c r="DV18" s="108"/>
      <c r="DW18" s="108"/>
      <c r="DX18" s="108"/>
      <c r="DY18" s="108"/>
      <c r="DZ18" s="108"/>
      <c r="EA18" s="108"/>
      <c r="EB18" s="108"/>
      <c r="EC18" s="108"/>
      <c r="ED18" s="108"/>
      <c r="EE18" s="108"/>
    </row>
    <row r="19" spans="1:135" s="109" customFormat="1" ht="12.75" customHeight="1" thickBot="1">
      <c r="B19" s="497" t="s">
        <v>1709</v>
      </c>
      <c r="C19" s="498"/>
      <c r="D19" s="498"/>
      <c r="E19" s="498"/>
      <c r="F19" s="498"/>
      <c r="G19" s="498"/>
      <c r="H19" s="498"/>
      <c r="I19" s="498"/>
      <c r="J19" s="498"/>
      <c r="K19" s="498"/>
      <c r="L19" s="498"/>
      <c r="M19" s="498"/>
      <c r="N19" s="498"/>
      <c r="O19" s="499"/>
      <c r="P19" s="426" t="s">
        <v>1697</v>
      </c>
      <c r="Q19" s="496"/>
      <c r="R19" s="496"/>
      <c r="S19" s="427"/>
      <c r="T19" s="428"/>
      <c r="U19" s="426" t="s">
        <v>9</v>
      </c>
      <c r="V19" s="427"/>
      <c r="W19" s="427"/>
      <c r="X19" s="427"/>
      <c r="Y19" s="427"/>
      <c r="Z19" s="427"/>
      <c r="AA19" s="428"/>
      <c r="AB19" s="426" t="s">
        <v>1696</v>
      </c>
      <c r="AC19" s="496"/>
      <c r="AD19" s="428"/>
      <c r="AE19" s="426" t="s">
        <v>18</v>
      </c>
      <c r="AF19" s="496"/>
      <c r="AG19" s="496"/>
      <c r="AH19" s="427"/>
      <c r="AI19" s="495"/>
      <c r="AJ19" s="549"/>
      <c r="AK19" s="426" t="s">
        <v>28</v>
      </c>
      <c r="AL19" s="427"/>
      <c r="AM19" s="427"/>
      <c r="AN19" s="495"/>
      <c r="AO19" s="549"/>
      <c r="AP19" s="657"/>
      <c r="AQ19" s="658"/>
      <c r="AR19" s="658"/>
      <c r="AS19" s="658"/>
      <c r="AT19" s="658"/>
      <c r="AU19" s="661"/>
      <c r="AV19" s="257"/>
      <c r="AW19" s="258"/>
      <c r="AX19" s="258"/>
      <c r="AY19" s="259"/>
      <c r="AZ19" s="387"/>
      <c r="BA19" s="388"/>
      <c r="BB19" s="388"/>
      <c r="BC19" s="389"/>
      <c r="BD19" s="387"/>
      <c r="BE19" s="388"/>
      <c r="BF19" s="388"/>
      <c r="BG19" s="389"/>
      <c r="BH19" s="387"/>
      <c r="BI19" s="388"/>
      <c r="BJ19" s="388"/>
      <c r="BK19" s="389"/>
      <c r="BL19" s="387"/>
      <c r="BM19" s="388"/>
      <c r="BN19" s="388"/>
      <c r="BO19" s="389"/>
      <c r="BP19" s="240"/>
      <c r="BQ19" s="240"/>
      <c r="BR19" s="240"/>
      <c r="BS19" s="257"/>
      <c r="BT19" s="258"/>
      <c r="BU19" s="258"/>
      <c r="BV19" s="259"/>
      <c r="BW19" s="670"/>
      <c r="BX19" s="671"/>
      <c r="BY19" s="671"/>
      <c r="BZ19" s="671"/>
      <c r="CA19" s="671"/>
      <c r="CB19" s="674"/>
      <c r="CC19" s="245"/>
      <c r="CD19" s="246"/>
      <c r="CE19" s="246"/>
      <c r="CF19" s="247"/>
      <c r="CG19" s="485"/>
      <c r="CH19" s="486"/>
      <c r="CI19" s="486"/>
      <c r="CJ19" s="487"/>
      <c r="CK19" s="485"/>
      <c r="CL19" s="486"/>
      <c r="CM19" s="486"/>
      <c r="CN19" s="487"/>
      <c r="CO19" s="485"/>
      <c r="CP19" s="486"/>
      <c r="CQ19" s="486"/>
      <c r="CR19" s="487"/>
      <c r="CS19" s="464"/>
      <c r="CT19" s="465"/>
      <c r="CU19" s="465"/>
      <c r="CV19" s="466"/>
      <c r="CW19" s="246"/>
      <c r="CX19" s="246"/>
      <c r="CY19" s="246"/>
      <c r="CZ19" s="245"/>
      <c r="DA19" s="246"/>
      <c r="DB19" s="246"/>
      <c r="DC19" s="247"/>
      <c r="DD19" s="106"/>
      <c r="DF19" s="110"/>
      <c r="DG19" s="111"/>
      <c r="DH19" s="112"/>
      <c r="DI19" s="108"/>
      <c r="DJ19" s="111"/>
      <c r="DK19" s="113"/>
      <c r="DL19" s="113"/>
      <c r="DM19" s="113"/>
      <c r="DN19" s="107"/>
      <c r="DO19" s="108"/>
      <c r="DP19" s="108"/>
      <c r="DQ19" s="108"/>
      <c r="DR19" s="108"/>
      <c r="DS19" s="108"/>
      <c r="DT19" s="108"/>
      <c r="DU19" s="108"/>
      <c r="DV19" s="108"/>
      <c r="DW19" s="108"/>
      <c r="DX19" s="108"/>
      <c r="DY19" s="108"/>
      <c r="DZ19" s="108"/>
      <c r="EA19" s="108"/>
      <c r="EB19" s="108"/>
      <c r="EC19" s="108"/>
      <c r="ED19" s="108"/>
    </row>
    <row r="20" spans="1:135" s="109" customFormat="1" ht="12.75" customHeight="1" thickBot="1">
      <c r="B20" s="500"/>
      <c r="C20" s="498"/>
      <c r="D20" s="498"/>
      <c r="E20" s="498"/>
      <c r="F20" s="498"/>
      <c r="G20" s="498"/>
      <c r="H20" s="498"/>
      <c r="I20" s="498"/>
      <c r="J20" s="498"/>
      <c r="K20" s="498"/>
      <c r="L20" s="498"/>
      <c r="M20" s="498"/>
      <c r="N20" s="498"/>
      <c r="O20" s="499"/>
      <c r="P20" s="429"/>
      <c r="Q20" s="495"/>
      <c r="R20" s="495"/>
      <c r="S20" s="427"/>
      <c r="T20" s="428"/>
      <c r="U20" s="429"/>
      <c r="V20" s="427"/>
      <c r="W20" s="427"/>
      <c r="X20" s="427"/>
      <c r="Y20" s="427"/>
      <c r="Z20" s="427"/>
      <c r="AA20" s="428"/>
      <c r="AB20" s="429"/>
      <c r="AC20" s="495"/>
      <c r="AD20" s="428"/>
      <c r="AE20" s="429"/>
      <c r="AF20" s="495"/>
      <c r="AG20" s="495"/>
      <c r="AH20" s="427"/>
      <c r="AI20" s="495"/>
      <c r="AJ20" s="549"/>
      <c r="AK20" s="429"/>
      <c r="AL20" s="427"/>
      <c r="AM20" s="427"/>
      <c r="AN20" s="495"/>
      <c r="AO20" s="549"/>
      <c r="AP20" s="621" t="s">
        <v>1733</v>
      </c>
      <c r="AQ20" s="622"/>
      <c r="AR20" s="622"/>
      <c r="AS20" s="622"/>
      <c r="AT20" s="622"/>
      <c r="AU20" s="623"/>
      <c r="AV20" s="390" t="s">
        <v>19</v>
      </c>
      <c r="AW20" s="439"/>
      <c r="AX20" s="439"/>
      <c r="AY20" s="440"/>
      <c r="AZ20" s="562" t="s">
        <v>21</v>
      </c>
      <c r="BA20" s="563"/>
      <c r="BB20" s="563"/>
      <c r="BC20" s="563"/>
      <c r="BD20" s="563"/>
      <c r="BE20" s="563"/>
      <c r="BF20" s="563"/>
      <c r="BG20" s="563"/>
      <c r="BH20" s="563"/>
      <c r="BI20" s="563"/>
      <c r="BJ20" s="563"/>
      <c r="BK20" s="564"/>
      <c r="BL20" s="390" t="s">
        <v>20</v>
      </c>
      <c r="BM20" s="391"/>
      <c r="BN20" s="391"/>
      <c r="BO20" s="392"/>
      <c r="BP20" s="390" t="s">
        <v>33</v>
      </c>
      <c r="BQ20" s="439"/>
      <c r="BR20" s="440"/>
      <c r="BS20" s="390" t="s">
        <v>31</v>
      </c>
      <c r="BT20" s="439"/>
      <c r="BU20" s="439"/>
      <c r="BV20" s="440"/>
      <c r="BW20" s="675" t="s">
        <v>1735</v>
      </c>
      <c r="BX20" s="676"/>
      <c r="BY20" s="676"/>
      <c r="BZ20" s="676"/>
      <c r="CA20" s="676"/>
      <c r="CB20" s="677"/>
      <c r="CC20" s="448" t="s">
        <v>19</v>
      </c>
      <c r="CD20" s="449"/>
      <c r="CE20" s="449"/>
      <c r="CF20" s="450"/>
      <c r="CG20" s="470" t="s">
        <v>21</v>
      </c>
      <c r="CH20" s="471"/>
      <c r="CI20" s="471"/>
      <c r="CJ20" s="471"/>
      <c r="CK20" s="471"/>
      <c r="CL20" s="471"/>
      <c r="CM20" s="471"/>
      <c r="CN20" s="471"/>
      <c r="CO20" s="471"/>
      <c r="CP20" s="471"/>
      <c r="CQ20" s="471"/>
      <c r="CR20" s="472"/>
      <c r="CS20" s="400" t="s">
        <v>20</v>
      </c>
      <c r="CT20" s="401"/>
      <c r="CU20" s="401"/>
      <c r="CV20" s="402"/>
      <c r="CW20" s="448" t="s">
        <v>32</v>
      </c>
      <c r="CX20" s="449"/>
      <c r="CY20" s="450"/>
      <c r="CZ20" s="400" t="s">
        <v>30</v>
      </c>
      <c r="DA20" s="449"/>
      <c r="DB20" s="449"/>
      <c r="DC20" s="450"/>
      <c r="DF20" s="110"/>
      <c r="DG20" s="111"/>
      <c r="DH20" s="112"/>
      <c r="DI20" s="108"/>
      <c r="DJ20" s="111"/>
      <c r="DK20" s="113"/>
      <c r="DL20" s="113"/>
      <c r="DM20" s="113"/>
      <c r="DN20" s="107"/>
      <c r="DO20" s="108"/>
      <c r="DP20" s="108"/>
      <c r="DQ20" s="108"/>
      <c r="DR20" s="108"/>
      <c r="DS20" s="108"/>
      <c r="DT20" s="108"/>
      <c r="DU20" s="108"/>
      <c r="DV20" s="108"/>
      <c r="DW20" s="108"/>
      <c r="DX20" s="108"/>
      <c r="DY20" s="108"/>
      <c r="DZ20" s="108"/>
      <c r="EA20" s="108"/>
      <c r="EB20" s="108"/>
      <c r="EC20" s="108"/>
      <c r="ED20" s="108"/>
      <c r="EE20" s="108"/>
    </row>
    <row r="21" spans="1:135" s="109" customFormat="1" ht="12.75" customHeight="1" thickBot="1">
      <c r="B21" s="500"/>
      <c r="C21" s="498"/>
      <c r="D21" s="498"/>
      <c r="E21" s="498"/>
      <c r="F21" s="498"/>
      <c r="G21" s="498"/>
      <c r="H21" s="498"/>
      <c r="I21" s="498"/>
      <c r="J21" s="498"/>
      <c r="K21" s="498"/>
      <c r="L21" s="498"/>
      <c r="M21" s="498"/>
      <c r="N21" s="498"/>
      <c r="O21" s="499"/>
      <c r="P21" s="429"/>
      <c r="Q21" s="495"/>
      <c r="R21" s="495"/>
      <c r="S21" s="427"/>
      <c r="T21" s="428"/>
      <c r="U21" s="429"/>
      <c r="V21" s="427"/>
      <c r="W21" s="427"/>
      <c r="X21" s="427"/>
      <c r="Y21" s="427"/>
      <c r="Z21" s="427"/>
      <c r="AA21" s="428"/>
      <c r="AB21" s="429"/>
      <c r="AC21" s="495"/>
      <c r="AD21" s="428"/>
      <c r="AE21" s="429"/>
      <c r="AF21" s="495"/>
      <c r="AG21" s="495"/>
      <c r="AH21" s="427"/>
      <c r="AI21" s="495"/>
      <c r="AJ21" s="549"/>
      <c r="AK21" s="429"/>
      <c r="AL21" s="427"/>
      <c r="AM21" s="427"/>
      <c r="AN21" s="495"/>
      <c r="AO21" s="549"/>
      <c r="AP21" s="621"/>
      <c r="AQ21" s="622"/>
      <c r="AR21" s="622"/>
      <c r="AS21" s="622"/>
      <c r="AT21" s="622"/>
      <c r="AU21" s="623"/>
      <c r="AV21" s="393"/>
      <c r="AW21" s="441"/>
      <c r="AX21" s="441"/>
      <c r="AY21" s="442"/>
      <c r="AZ21" s="270"/>
      <c r="BA21" s="271"/>
      <c r="BB21" s="271"/>
      <c r="BC21" s="271"/>
      <c r="BD21" s="271"/>
      <c r="BE21" s="271"/>
      <c r="BF21" s="271"/>
      <c r="BG21" s="271"/>
      <c r="BH21" s="271"/>
      <c r="BI21" s="271"/>
      <c r="BJ21" s="271"/>
      <c r="BK21" s="272"/>
      <c r="BL21" s="393"/>
      <c r="BM21" s="394"/>
      <c r="BN21" s="394"/>
      <c r="BO21" s="395"/>
      <c r="BP21" s="393"/>
      <c r="BQ21" s="441"/>
      <c r="BR21" s="442"/>
      <c r="BS21" s="393"/>
      <c r="BT21" s="441"/>
      <c r="BU21" s="441"/>
      <c r="BV21" s="442"/>
      <c r="BW21" s="675"/>
      <c r="BX21" s="676"/>
      <c r="BY21" s="676"/>
      <c r="BZ21" s="676"/>
      <c r="CA21" s="676"/>
      <c r="CB21" s="677"/>
      <c r="CC21" s="451"/>
      <c r="CD21" s="452"/>
      <c r="CE21" s="452"/>
      <c r="CF21" s="453"/>
      <c r="CG21" s="267"/>
      <c r="CH21" s="268"/>
      <c r="CI21" s="268"/>
      <c r="CJ21" s="268"/>
      <c r="CK21" s="268"/>
      <c r="CL21" s="268"/>
      <c r="CM21" s="268"/>
      <c r="CN21" s="268"/>
      <c r="CO21" s="268"/>
      <c r="CP21" s="268"/>
      <c r="CQ21" s="268"/>
      <c r="CR21" s="269"/>
      <c r="CS21" s="403"/>
      <c r="CT21" s="404"/>
      <c r="CU21" s="404"/>
      <c r="CV21" s="405"/>
      <c r="CW21" s="451"/>
      <c r="CX21" s="452"/>
      <c r="CY21" s="453"/>
      <c r="CZ21" s="403"/>
      <c r="DA21" s="452"/>
      <c r="DB21" s="452"/>
      <c r="DC21" s="453"/>
      <c r="DF21" s="110"/>
      <c r="DG21" s="111"/>
      <c r="DH21" s="112"/>
      <c r="DI21" s="108"/>
      <c r="DJ21" s="111"/>
      <c r="DK21" s="113"/>
      <c r="DL21" s="113"/>
      <c r="DM21" s="113"/>
      <c r="DN21" s="107"/>
      <c r="DO21" s="108"/>
      <c r="DP21" s="108"/>
      <c r="DQ21" s="108"/>
      <c r="DR21" s="108"/>
      <c r="DS21" s="108"/>
      <c r="DT21" s="108"/>
      <c r="DU21" s="108"/>
      <c r="DV21" s="108"/>
      <c r="DW21" s="108"/>
      <c r="DX21" s="108"/>
      <c r="DY21" s="108"/>
      <c r="DZ21" s="108"/>
      <c r="EA21" s="108"/>
      <c r="EB21" s="108"/>
      <c r="EC21" s="108"/>
      <c r="ED21" s="108"/>
      <c r="EE21" s="108"/>
    </row>
    <row r="22" spans="1:135" s="109" customFormat="1" ht="12.75" customHeight="1" thickBot="1">
      <c r="B22" s="500"/>
      <c r="C22" s="498"/>
      <c r="D22" s="498"/>
      <c r="E22" s="498"/>
      <c r="F22" s="498"/>
      <c r="G22" s="498"/>
      <c r="H22" s="498"/>
      <c r="I22" s="498"/>
      <c r="J22" s="498"/>
      <c r="K22" s="498"/>
      <c r="L22" s="498"/>
      <c r="M22" s="498"/>
      <c r="N22" s="498"/>
      <c r="O22" s="499"/>
      <c r="P22" s="429"/>
      <c r="Q22" s="495"/>
      <c r="R22" s="495"/>
      <c r="S22" s="427"/>
      <c r="T22" s="428"/>
      <c r="U22" s="430"/>
      <c r="V22" s="431"/>
      <c r="W22" s="431"/>
      <c r="X22" s="431"/>
      <c r="Y22" s="431"/>
      <c r="Z22" s="431"/>
      <c r="AA22" s="432"/>
      <c r="AB22" s="429"/>
      <c r="AC22" s="495"/>
      <c r="AD22" s="428"/>
      <c r="AE22" s="429"/>
      <c r="AF22" s="495"/>
      <c r="AG22" s="495"/>
      <c r="AH22" s="427"/>
      <c r="AI22" s="495"/>
      <c r="AJ22" s="549"/>
      <c r="AK22" s="429"/>
      <c r="AL22" s="427"/>
      <c r="AM22" s="427"/>
      <c r="AN22" s="495"/>
      <c r="AO22" s="549"/>
      <c r="AP22" s="624"/>
      <c r="AQ22" s="625"/>
      <c r="AR22" s="625"/>
      <c r="AS22" s="625"/>
      <c r="AT22" s="625"/>
      <c r="AU22" s="626"/>
      <c r="AV22" s="443"/>
      <c r="AW22" s="444"/>
      <c r="AX22" s="444"/>
      <c r="AY22" s="442"/>
      <c r="AZ22" s="565" t="s">
        <v>26</v>
      </c>
      <c r="BA22" s="566"/>
      <c r="BB22" s="566"/>
      <c r="BC22" s="566"/>
      <c r="BD22" s="566"/>
      <c r="BE22" s="566"/>
      <c r="BF22" s="566"/>
      <c r="BG22" s="567"/>
      <c r="BH22" s="390" t="s">
        <v>27</v>
      </c>
      <c r="BI22" s="439"/>
      <c r="BJ22" s="439"/>
      <c r="BK22" s="440"/>
      <c r="BL22" s="396"/>
      <c r="BM22" s="397"/>
      <c r="BN22" s="397"/>
      <c r="BO22" s="395"/>
      <c r="BP22" s="443"/>
      <c r="BQ22" s="444"/>
      <c r="BR22" s="442"/>
      <c r="BS22" s="443"/>
      <c r="BT22" s="444"/>
      <c r="BU22" s="444"/>
      <c r="BV22" s="442"/>
      <c r="BW22" s="678"/>
      <c r="BX22" s="679"/>
      <c r="BY22" s="679"/>
      <c r="BZ22" s="679"/>
      <c r="CA22" s="679"/>
      <c r="CB22" s="680"/>
      <c r="CC22" s="451"/>
      <c r="CD22" s="452"/>
      <c r="CE22" s="452"/>
      <c r="CF22" s="453"/>
      <c r="CG22" s="467" t="s">
        <v>26</v>
      </c>
      <c r="CH22" s="468"/>
      <c r="CI22" s="468"/>
      <c r="CJ22" s="468"/>
      <c r="CK22" s="468"/>
      <c r="CL22" s="468"/>
      <c r="CM22" s="468"/>
      <c r="CN22" s="469"/>
      <c r="CO22" s="400" t="s">
        <v>27</v>
      </c>
      <c r="CP22" s="449"/>
      <c r="CQ22" s="449"/>
      <c r="CR22" s="450"/>
      <c r="CS22" s="406"/>
      <c r="CT22" s="407"/>
      <c r="CU22" s="407"/>
      <c r="CV22" s="405"/>
      <c r="CW22" s="451"/>
      <c r="CX22" s="454"/>
      <c r="CY22" s="453"/>
      <c r="CZ22" s="451"/>
      <c r="DA22" s="454"/>
      <c r="DB22" s="454"/>
      <c r="DC22" s="453"/>
      <c r="DF22" s="110"/>
      <c r="DG22" s="111"/>
      <c r="DH22" s="112"/>
      <c r="DI22" s="108"/>
      <c r="DJ22" s="111"/>
      <c r="DK22" s="113"/>
      <c r="DL22" s="113"/>
      <c r="DM22" s="113"/>
      <c r="DN22" s="107"/>
      <c r="DO22" s="108"/>
      <c r="DP22" s="108"/>
      <c r="DQ22" s="108"/>
      <c r="DR22" s="108"/>
      <c r="DS22" s="108"/>
      <c r="DT22" s="108"/>
      <c r="DU22" s="108"/>
      <c r="DV22" s="108"/>
      <c r="DW22" s="108"/>
      <c r="DX22" s="108"/>
      <c r="DY22" s="108"/>
      <c r="DZ22" s="108"/>
      <c r="EA22" s="108"/>
      <c r="EB22" s="108"/>
      <c r="EC22" s="108"/>
      <c r="ED22" s="108"/>
      <c r="EE22" s="108"/>
    </row>
    <row r="23" spans="1:135" s="109" customFormat="1" ht="15" customHeight="1">
      <c r="B23" s="500"/>
      <c r="C23" s="498"/>
      <c r="D23" s="498"/>
      <c r="E23" s="498"/>
      <c r="F23" s="498"/>
      <c r="G23" s="498"/>
      <c r="H23" s="498"/>
      <c r="I23" s="498"/>
      <c r="J23" s="498"/>
      <c r="K23" s="498"/>
      <c r="L23" s="498"/>
      <c r="M23" s="498"/>
      <c r="N23" s="498"/>
      <c r="O23" s="499"/>
      <c r="P23" s="429"/>
      <c r="Q23" s="495"/>
      <c r="R23" s="495"/>
      <c r="S23" s="427"/>
      <c r="T23" s="428"/>
      <c r="U23" s="488" t="s">
        <v>1546</v>
      </c>
      <c r="V23" s="494"/>
      <c r="W23" s="494"/>
      <c r="X23" s="494"/>
      <c r="Y23" s="489"/>
      <c r="Z23" s="488" t="s">
        <v>1545</v>
      </c>
      <c r="AA23" s="489"/>
      <c r="AB23" s="429"/>
      <c r="AC23" s="495"/>
      <c r="AD23" s="428"/>
      <c r="AE23" s="429"/>
      <c r="AF23" s="495"/>
      <c r="AG23" s="495"/>
      <c r="AH23" s="427"/>
      <c r="AI23" s="495"/>
      <c r="AJ23" s="549"/>
      <c r="AK23" s="429"/>
      <c r="AL23" s="427"/>
      <c r="AM23" s="427"/>
      <c r="AN23" s="495"/>
      <c r="AO23" s="549"/>
      <c r="AP23" s="610" t="s">
        <v>1732</v>
      </c>
      <c r="AQ23" s="611"/>
      <c r="AR23" s="611"/>
      <c r="AS23" s="616" t="s">
        <v>1734</v>
      </c>
      <c r="AT23" s="611"/>
      <c r="AU23" s="617"/>
      <c r="AV23" s="443"/>
      <c r="AW23" s="444"/>
      <c r="AX23" s="444"/>
      <c r="AY23" s="442"/>
      <c r="AZ23" s="390" t="s">
        <v>22</v>
      </c>
      <c r="BA23" s="439"/>
      <c r="BB23" s="439"/>
      <c r="BC23" s="440"/>
      <c r="BD23" s="390" t="s">
        <v>23</v>
      </c>
      <c r="BE23" s="439"/>
      <c r="BF23" s="439"/>
      <c r="BG23" s="440"/>
      <c r="BH23" s="443"/>
      <c r="BI23" s="444"/>
      <c r="BJ23" s="444"/>
      <c r="BK23" s="442"/>
      <c r="BL23" s="396"/>
      <c r="BM23" s="397"/>
      <c r="BN23" s="397"/>
      <c r="BO23" s="395"/>
      <c r="BP23" s="443"/>
      <c r="BQ23" s="444"/>
      <c r="BR23" s="442"/>
      <c r="BS23" s="443"/>
      <c r="BT23" s="444"/>
      <c r="BU23" s="444"/>
      <c r="BV23" s="442"/>
      <c r="BW23" s="681" t="s">
        <v>1732</v>
      </c>
      <c r="BX23" s="682"/>
      <c r="BY23" s="682"/>
      <c r="BZ23" s="687" t="s">
        <v>1734</v>
      </c>
      <c r="CA23" s="682"/>
      <c r="CB23" s="688"/>
      <c r="CC23" s="451"/>
      <c r="CD23" s="452"/>
      <c r="CE23" s="452"/>
      <c r="CF23" s="453"/>
      <c r="CG23" s="400" t="s">
        <v>24</v>
      </c>
      <c r="CH23" s="449"/>
      <c r="CI23" s="449"/>
      <c r="CJ23" s="450"/>
      <c r="CK23" s="400" t="s">
        <v>25</v>
      </c>
      <c r="CL23" s="449"/>
      <c r="CM23" s="449"/>
      <c r="CN23" s="450"/>
      <c r="CO23" s="451"/>
      <c r="CP23" s="454"/>
      <c r="CQ23" s="454"/>
      <c r="CR23" s="453"/>
      <c r="CS23" s="406"/>
      <c r="CT23" s="407"/>
      <c r="CU23" s="407"/>
      <c r="CV23" s="405"/>
      <c r="CW23" s="451"/>
      <c r="CX23" s="454"/>
      <c r="CY23" s="453"/>
      <c r="CZ23" s="451"/>
      <c r="DA23" s="454"/>
      <c r="DB23" s="454"/>
      <c r="DC23" s="453"/>
      <c r="DF23" s="110"/>
      <c r="DG23" s="111"/>
      <c r="DH23" s="112"/>
      <c r="DI23" s="108"/>
      <c r="DJ23" s="111"/>
      <c r="DK23" s="113"/>
      <c r="DL23" s="113"/>
      <c r="DM23" s="113"/>
      <c r="DN23" s="107"/>
      <c r="DO23" s="108"/>
      <c r="DP23" s="108"/>
      <c r="DQ23" s="108"/>
      <c r="DR23" s="108"/>
      <c r="DS23" s="108"/>
      <c r="DT23" s="108"/>
      <c r="DU23" s="108"/>
      <c r="DV23" s="108"/>
      <c r="DW23" s="108"/>
      <c r="DX23" s="108"/>
      <c r="DY23" s="108"/>
      <c r="DZ23" s="108"/>
      <c r="EA23" s="108"/>
      <c r="EB23" s="108"/>
      <c r="EC23" s="108"/>
      <c r="ED23" s="108"/>
      <c r="EE23" s="108"/>
    </row>
    <row r="24" spans="1:135" s="109" customFormat="1" ht="15" customHeight="1" thickBot="1">
      <c r="B24" s="500"/>
      <c r="C24" s="498"/>
      <c r="D24" s="498"/>
      <c r="E24" s="498"/>
      <c r="F24" s="498"/>
      <c r="G24" s="498"/>
      <c r="H24" s="498"/>
      <c r="I24" s="498"/>
      <c r="J24" s="498"/>
      <c r="K24" s="498"/>
      <c r="L24" s="498"/>
      <c r="M24" s="498"/>
      <c r="N24" s="498"/>
      <c r="O24" s="499"/>
      <c r="P24" s="429"/>
      <c r="Q24" s="495"/>
      <c r="R24" s="495"/>
      <c r="S24" s="427"/>
      <c r="T24" s="428"/>
      <c r="U24" s="426"/>
      <c r="V24" s="495"/>
      <c r="W24" s="495"/>
      <c r="X24" s="495"/>
      <c r="Y24" s="428"/>
      <c r="Z24" s="426"/>
      <c r="AA24" s="428"/>
      <c r="AB24" s="429"/>
      <c r="AC24" s="495"/>
      <c r="AD24" s="428"/>
      <c r="AE24" s="429"/>
      <c r="AF24" s="495"/>
      <c r="AG24" s="495"/>
      <c r="AH24" s="427"/>
      <c r="AI24" s="495"/>
      <c r="AJ24" s="549"/>
      <c r="AK24" s="429"/>
      <c r="AL24" s="427"/>
      <c r="AM24" s="427"/>
      <c r="AN24" s="495"/>
      <c r="AO24" s="549"/>
      <c r="AP24" s="612"/>
      <c r="AQ24" s="613"/>
      <c r="AR24" s="613"/>
      <c r="AS24" s="618"/>
      <c r="AT24" s="613"/>
      <c r="AU24" s="619"/>
      <c r="AV24" s="443"/>
      <c r="AW24" s="444"/>
      <c r="AX24" s="444"/>
      <c r="AY24" s="442"/>
      <c r="AZ24" s="393"/>
      <c r="BA24" s="441"/>
      <c r="BB24" s="441"/>
      <c r="BC24" s="442"/>
      <c r="BD24" s="393"/>
      <c r="BE24" s="441"/>
      <c r="BF24" s="441"/>
      <c r="BG24" s="442"/>
      <c r="BH24" s="443"/>
      <c r="BI24" s="444"/>
      <c r="BJ24" s="444"/>
      <c r="BK24" s="442"/>
      <c r="BL24" s="277"/>
      <c r="BM24" s="278"/>
      <c r="BN24" s="278"/>
      <c r="BO24" s="277"/>
      <c r="BP24" s="443"/>
      <c r="BQ24" s="444"/>
      <c r="BR24" s="442"/>
      <c r="BS24" s="443"/>
      <c r="BT24" s="444"/>
      <c r="BU24" s="444"/>
      <c r="BV24" s="442"/>
      <c r="BW24" s="683"/>
      <c r="BX24" s="684"/>
      <c r="BY24" s="684"/>
      <c r="BZ24" s="689"/>
      <c r="CA24" s="684"/>
      <c r="CB24" s="690"/>
      <c r="CC24" s="451"/>
      <c r="CD24" s="452"/>
      <c r="CE24" s="452"/>
      <c r="CF24" s="453"/>
      <c r="CG24" s="403"/>
      <c r="CH24" s="452"/>
      <c r="CI24" s="452"/>
      <c r="CJ24" s="453"/>
      <c r="CK24" s="403"/>
      <c r="CL24" s="452"/>
      <c r="CM24" s="452"/>
      <c r="CN24" s="453"/>
      <c r="CO24" s="451"/>
      <c r="CP24" s="454"/>
      <c r="CQ24" s="454"/>
      <c r="CR24" s="453"/>
      <c r="CS24" s="276"/>
      <c r="CT24" s="266"/>
      <c r="CU24" s="266"/>
      <c r="CV24" s="276"/>
      <c r="CW24" s="451"/>
      <c r="CX24" s="454"/>
      <c r="CY24" s="453"/>
      <c r="CZ24" s="451"/>
      <c r="DA24" s="454"/>
      <c r="DB24" s="454"/>
      <c r="DC24" s="453"/>
      <c r="DF24" s="110"/>
      <c r="DG24" s="111"/>
      <c r="DH24" s="112"/>
      <c r="DI24" s="108"/>
      <c r="DJ24" s="111"/>
      <c r="DK24" s="113"/>
      <c r="DL24" s="113"/>
      <c r="DM24" s="113"/>
      <c r="DN24" s="107"/>
      <c r="DO24" s="108"/>
      <c r="DP24" s="108"/>
      <c r="DQ24" s="108"/>
      <c r="DR24" s="108"/>
      <c r="DS24" s="108"/>
      <c r="DT24" s="108"/>
      <c r="DU24" s="108"/>
      <c r="DV24" s="108"/>
      <c r="DW24" s="108"/>
      <c r="DX24" s="108"/>
      <c r="DY24" s="108"/>
      <c r="DZ24" s="108"/>
      <c r="EA24" s="108"/>
      <c r="EB24" s="108"/>
      <c r="EC24" s="108"/>
      <c r="ED24" s="108"/>
      <c r="EE24" s="108"/>
    </row>
    <row r="25" spans="1:135" s="109" customFormat="1" ht="15" customHeight="1" thickBot="1">
      <c r="B25" s="501"/>
      <c r="C25" s="502"/>
      <c r="D25" s="502"/>
      <c r="E25" s="502"/>
      <c r="F25" s="502"/>
      <c r="G25" s="502"/>
      <c r="H25" s="502"/>
      <c r="I25" s="502"/>
      <c r="J25" s="502"/>
      <c r="K25" s="502"/>
      <c r="L25" s="502"/>
      <c r="M25" s="502"/>
      <c r="N25" s="502"/>
      <c r="O25" s="503"/>
      <c r="P25" s="430"/>
      <c r="Q25" s="431"/>
      <c r="R25" s="431"/>
      <c r="S25" s="431"/>
      <c r="T25" s="432"/>
      <c r="U25" s="430"/>
      <c r="V25" s="431"/>
      <c r="W25" s="431"/>
      <c r="X25" s="431"/>
      <c r="Y25" s="432"/>
      <c r="Z25" s="430"/>
      <c r="AA25" s="432"/>
      <c r="AB25" s="430"/>
      <c r="AC25" s="431"/>
      <c r="AD25" s="432"/>
      <c r="AE25" s="430"/>
      <c r="AF25" s="431"/>
      <c r="AG25" s="431"/>
      <c r="AH25" s="431"/>
      <c r="AI25" s="431"/>
      <c r="AJ25" s="550"/>
      <c r="AK25" s="430"/>
      <c r="AL25" s="431"/>
      <c r="AM25" s="431"/>
      <c r="AN25" s="431"/>
      <c r="AO25" s="550"/>
      <c r="AP25" s="614"/>
      <c r="AQ25" s="615"/>
      <c r="AR25" s="615"/>
      <c r="AS25" s="615"/>
      <c r="AT25" s="615"/>
      <c r="AU25" s="620"/>
      <c r="AV25" s="445"/>
      <c r="AW25" s="446"/>
      <c r="AX25" s="446"/>
      <c r="AY25" s="447"/>
      <c r="AZ25" s="445"/>
      <c r="BA25" s="446"/>
      <c r="BB25" s="446"/>
      <c r="BC25" s="447"/>
      <c r="BD25" s="445"/>
      <c r="BE25" s="446"/>
      <c r="BF25" s="446"/>
      <c r="BG25" s="447"/>
      <c r="BH25" s="445"/>
      <c r="BI25" s="446"/>
      <c r="BJ25" s="446"/>
      <c r="BK25" s="447"/>
      <c r="BL25" s="398" t="s">
        <v>1730</v>
      </c>
      <c r="BM25" s="399"/>
      <c r="BN25" s="399"/>
      <c r="BO25" s="399"/>
      <c r="BP25" s="445"/>
      <c r="BQ25" s="446"/>
      <c r="BR25" s="447"/>
      <c r="BS25" s="445"/>
      <c r="BT25" s="446"/>
      <c r="BU25" s="446"/>
      <c r="BV25" s="447"/>
      <c r="BW25" s="685"/>
      <c r="BX25" s="686"/>
      <c r="BY25" s="686"/>
      <c r="BZ25" s="686"/>
      <c r="CA25" s="686"/>
      <c r="CB25" s="691"/>
      <c r="CC25" s="455"/>
      <c r="CD25" s="456"/>
      <c r="CE25" s="456"/>
      <c r="CF25" s="457"/>
      <c r="CG25" s="455"/>
      <c r="CH25" s="456"/>
      <c r="CI25" s="456"/>
      <c r="CJ25" s="457"/>
      <c r="CK25" s="455"/>
      <c r="CL25" s="456"/>
      <c r="CM25" s="456"/>
      <c r="CN25" s="457"/>
      <c r="CO25" s="455" t="s">
        <v>11</v>
      </c>
      <c r="CP25" s="456"/>
      <c r="CQ25" s="456"/>
      <c r="CR25" s="457"/>
      <c r="CS25" s="408" t="s">
        <v>1731</v>
      </c>
      <c r="CT25" s="409"/>
      <c r="CU25" s="409"/>
      <c r="CV25" s="409"/>
      <c r="CW25" s="455"/>
      <c r="CX25" s="456"/>
      <c r="CY25" s="457"/>
      <c r="CZ25" s="455"/>
      <c r="DA25" s="456"/>
      <c r="DB25" s="456"/>
      <c r="DC25" s="457"/>
      <c r="DF25" s="110"/>
      <c r="DG25" s="111"/>
      <c r="DH25" s="112"/>
      <c r="DI25" s="108"/>
      <c r="DJ25" s="111"/>
      <c r="DK25" s="113"/>
      <c r="DL25" s="113"/>
      <c r="DM25" s="113"/>
      <c r="DN25" s="107"/>
      <c r="DO25" s="108"/>
      <c r="DP25" s="108"/>
      <c r="DQ25" s="108"/>
      <c r="DR25" s="108"/>
      <c r="DS25" s="108"/>
      <c r="DT25" s="108"/>
      <c r="DU25" s="108"/>
      <c r="DV25" s="108"/>
      <c r="DW25" s="108"/>
      <c r="DX25" s="108"/>
      <c r="DY25" s="108"/>
      <c r="DZ25" s="108"/>
      <c r="EA25" s="108"/>
      <c r="EB25" s="108"/>
      <c r="EC25" s="108"/>
      <c r="ED25" s="108"/>
      <c r="EE25" s="108"/>
    </row>
    <row r="26" spans="1:135" s="109" customFormat="1" ht="12.75" customHeight="1" thickBot="1">
      <c r="B26" s="207"/>
      <c r="C26" s="208"/>
      <c r="D26" s="208"/>
      <c r="E26" s="208"/>
      <c r="F26" s="208"/>
      <c r="G26" s="208"/>
      <c r="H26" s="208"/>
      <c r="I26" s="208"/>
      <c r="J26" s="208"/>
      <c r="K26" s="208"/>
      <c r="L26" s="208"/>
      <c r="M26" s="208"/>
      <c r="N26" s="208"/>
      <c r="O26" s="209"/>
      <c r="P26" s="210"/>
      <c r="Q26" s="210"/>
      <c r="R26" s="210"/>
      <c r="S26" s="210"/>
      <c r="T26" s="210"/>
      <c r="U26" s="422"/>
      <c r="V26" s="423"/>
      <c r="W26" s="423"/>
      <c r="X26" s="423"/>
      <c r="Y26" s="423"/>
      <c r="Z26" s="424"/>
      <c r="AA26" s="425"/>
      <c r="AB26" s="210"/>
      <c r="AC26" s="210"/>
      <c r="AD26" s="210"/>
      <c r="AE26" s="210"/>
      <c r="AF26" s="210"/>
      <c r="AG26" s="210"/>
      <c r="AH26" s="210"/>
      <c r="AI26" s="210"/>
      <c r="AJ26" s="210"/>
      <c r="AK26" s="210"/>
      <c r="AL26" s="210"/>
      <c r="AM26" s="210"/>
      <c r="AN26" s="210"/>
      <c r="AO26" s="210"/>
      <c r="AP26" s="543" t="s">
        <v>1575</v>
      </c>
      <c r="AQ26" s="543"/>
      <c r="AR26" s="544"/>
      <c r="AS26" s="633"/>
      <c r="AT26" s="634"/>
      <c r="AU26" s="635"/>
      <c r="AV26" s="367" t="s">
        <v>1576</v>
      </c>
      <c r="AW26" s="368"/>
      <c r="AX26" s="368"/>
      <c r="AY26" s="370"/>
      <c r="AZ26" s="367" t="s">
        <v>1577</v>
      </c>
      <c r="BA26" s="368"/>
      <c r="BB26" s="368"/>
      <c r="BC26" s="370"/>
      <c r="BD26" s="367" t="s">
        <v>1578</v>
      </c>
      <c r="BE26" s="368"/>
      <c r="BF26" s="368"/>
      <c r="BG26" s="370"/>
      <c r="BH26" s="367" t="s">
        <v>1579</v>
      </c>
      <c r="BI26" s="368"/>
      <c r="BJ26" s="368"/>
      <c r="BK26" s="370"/>
      <c r="BL26" s="399"/>
      <c r="BM26" s="399"/>
      <c r="BN26" s="399"/>
      <c r="BO26" s="399"/>
      <c r="BP26" s="367" t="s">
        <v>1580</v>
      </c>
      <c r="BQ26" s="368"/>
      <c r="BR26" s="370"/>
      <c r="BS26" s="367" t="s">
        <v>1581</v>
      </c>
      <c r="BT26" s="368"/>
      <c r="BU26" s="368"/>
      <c r="BV26" s="369"/>
      <c r="BW26" s="545" t="s">
        <v>1582</v>
      </c>
      <c r="BX26" s="546"/>
      <c r="BY26" s="546"/>
      <c r="BZ26" s="365"/>
      <c r="CA26" s="366"/>
      <c r="CB26" s="366"/>
      <c r="CC26" s="365" t="s">
        <v>1583</v>
      </c>
      <c r="CD26" s="366"/>
      <c r="CE26" s="366"/>
      <c r="CF26" s="366"/>
      <c r="CG26" s="365" t="s">
        <v>1584</v>
      </c>
      <c r="CH26" s="366"/>
      <c r="CI26" s="366"/>
      <c r="CJ26" s="366"/>
      <c r="CK26" s="365" t="s">
        <v>1585</v>
      </c>
      <c r="CL26" s="366"/>
      <c r="CM26" s="366"/>
      <c r="CN26" s="366"/>
      <c r="CO26" s="365" t="s">
        <v>1586</v>
      </c>
      <c r="CP26" s="366"/>
      <c r="CQ26" s="366"/>
      <c r="CR26" s="366"/>
      <c r="CS26" s="409"/>
      <c r="CT26" s="409"/>
      <c r="CU26" s="409"/>
      <c r="CV26" s="409"/>
      <c r="CW26" s="365" t="s">
        <v>1587</v>
      </c>
      <c r="CX26" s="366"/>
      <c r="CY26" s="366"/>
      <c r="CZ26" s="365" t="s">
        <v>1588</v>
      </c>
      <c r="DA26" s="366"/>
      <c r="DB26" s="366"/>
      <c r="DC26" s="366"/>
      <c r="DE26" s="262" t="s">
        <v>1736</v>
      </c>
      <c r="DF26" s="110"/>
      <c r="DG26" s="111"/>
      <c r="DH26" s="112"/>
      <c r="DI26" s="108"/>
      <c r="DJ26" s="111"/>
      <c r="DK26" s="113"/>
      <c r="DL26" s="113"/>
      <c r="DM26" s="113"/>
      <c r="DN26" s="107"/>
      <c r="DO26" s="108"/>
      <c r="DP26" s="108"/>
      <c r="DQ26" s="108"/>
      <c r="DR26" s="108"/>
      <c r="DS26" s="108"/>
      <c r="DT26" s="108"/>
      <c r="DU26" s="108"/>
      <c r="DV26" s="108"/>
      <c r="DW26" s="108"/>
      <c r="DX26" s="108"/>
      <c r="DY26" s="108"/>
      <c r="DZ26" s="108"/>
      <c r="EA26" s="108"/>
      <c r="EB26" s="108"/>
      <c r="EC26" s="108"/>
      <c r="ED26" s="108"/>
      <c r="EE26" s="108"/>
    </row>
    <row r="27" spans="1:135" s="61" customFormat="1" ht="18.75" customHeight="1" thickBot="1">
      <c r="A27" s="60"/>
      <c r="B27" s="376" t="s">
        <v>1589</v>
      </c>
      <c r="C27" s="377"/>
      <c r="D27" s="378"/>
      <c r="E27" s="378"/>
      <c r="F27" s="378"/>
      <c r="G27" s="378"/>
      <c r="H27" s="378"/>
      <c r="I27" s="378"/>
      <c r="J27" s="378"/>
      <c r="K27" s="378"/>
      <c r="L27" s="378"/>
      <c r="M27" s="378"/>
      <c r="N27" s="378"/>
      <c r="O27" s="378"/>
      <c r="P27" s="378"/>
      <c r="Q27" s="378"/>
      <c r="R27" s="378"/>
      <c r="S27" s="378"/>
      <c r="T27" s="378"/>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7"/>
      <c r="BW27" s="377"/>
      <c r="BX27" s="377"/>
      <c r="BY27" s="377"/>
      <c r="BZ27" s="377"/>
      <c r="CA27" s="377"/>
      <c r="CB27" s="377"/>
      <c r="CC27" s="377"/>
      <c r="CD27" s="377"/>
      <c r="CE27" s="377"/>
      <c r="CF27" s="377"/>
      <c r="CG27" s="377"/>
      <c r="CH27" s="377"/>
      <c r="CI27" s="377"/>
      <c r="CJ27" s="377"/>
      <c r="CK27" s="377"/>
      <c r="CL27" s="377"/>
      <c r="CM27" s="377"/>
      <c r="CN27" s="377"/>
      <c r="CO27" s="377"/>
      <c r="CP27" s="377"/>
      <c r="CQ27" s="377"/>
      <c r="CR27" s="377"/>
      <c r="CS27" s="377"/>
      <c r="CT27" s="377"/>
      <c r="CU27" s="377"/>
      <c r="CV27" s="377"/>
      <c r="CW27" s="377"/>
      <c r="CX27" s="377"/>
      <c r="CY27" s="377"/>
      <c r="CZ27" s="377"/>
      <c r="DA27" s="377"/>
      <c r="DB27" s="377"/>
      <c r="DC27" s="379"/>
      <c r="DF27" s="62"/>
      <c r="DG27" s="63"/>
      <c r="DH27" s="64"/>
      <c r="DI27" s="65"/>
      <c r="DJ27" s="63"/>
      <c r="DK27" s="66"/>
      <c r="DL27" s="66"/>
      <c r="DM27" s="66"/>
      <c r="DN27" s="67"/>
      <c r="DO27" s="68"/>
      <c r="DP27" s="68"/>
      <c r="DQ27" s="68"/>
      <c r="DR27" s="68"/>
      <c r="DS27" s="68"/>
      <c r="DT27" s="68"/>
      <c r="DU27" s="68"/>
      <c r="DV27" s="68"/>
      <c r="DW27" s="68"/>
      <c r="DX27" s="68"/>
      <c r="DY27" s="68"/>
      <c r="DZ27" s="68"/>
      <c r="EA27" s="68"/>
      <c r="EB27" s="68"/>
      <c r="EC27" s="68"/>
      <c r="ED27" s="68"/>
      <c r="EE27" s="68"/>
    </row>
    <row r="28" spans="1:135" s="109" customFormat="1" ht="29.25" customHeight="1" thickBot="1">
      <c r="B28" s="380">
        <v>1</v>
      </c>
      <c r="C28" s="322"/>
      <c r="D28" s="157"/>
      <c r="E28" s="155"/>
      <c r="F28" s="155"/>
      <c r="G28" s="155"/>
      <c r="H28" s="155"/>
      <c r="I28" s="155"/>
      <c r="J28" s="155"/>
      <c r="K28" s="155"/>
      <c r="L28" s="155"/>
      <c r="M28" s="155"/>
      <c r="N28" s="155"/>
      <c r="O28" s="156"/>
      <c r="P28" s="358" t="s">
        <v>1710</v>
      </c>
      <c r="Q28" s="359"/>
      <c r="R28" s="359"/>
      <c r="S28" s="359"/>
      <c r="T28" s="360"/>
      <c r="U28" s="420" t="s">
        <v>1331</v>
      </c>
      <c r="V28" s="421"/>
      <c r="W28" s="421"/>
      <c r="X28" s="421"/>
      <c r="Y28" s="421"/>
      <c r="Z28" s="322" t="str">
        <f>IF(VLOOKUP($U28,Countries!$B$4:$C$224,2,FALSE)="","",VLOOKUP($U28,Countries!$B$4:$C$224,2,FALSE))</f>
        <v>ARG</v>
      </c>
      <c r="AA28" s="323"/>
      <c r="AB28" s="587" t="s">
        <v>1726</v>
      </c>
      <c r="AC28" s="588"/>
      <c r="AD28" s="589"/>
      <c r="AE28" s="358" t="s">
        <v>1547</v>
      </c>
      <c r="AF28" s="359"/>
      <c r="AG28" s="359"/>
      <c r="AH28" s="359"/>
      <c r="AI28" s="360"/>
      <c r="AJ28" s="114" t="str">
        <f>VLOOKUP($AE28,ISIC4!$B$24:$C$53,2,FALSE)</f>
        <v>X</v>
      </c>
      <c r="AK28" s="490" t="s">
        <v>1547</v>
      </c>
      <c r="AL28" s="490"/>
      <c r="AM28" s="490"/>
      <c r="AN28" s="490"/>
      <c r="AO28" s="102">
        <f t="shared" ref="AO28:AO37" si="0">VLOOKUP(AK28,$AI$99:$BG$110,24,FALSE)</f>
        <v>0</v>
      </c>
      <c r="AP28" s="504"/>
      <c r="AQ28" s="505"/>
      <c r="AR28" s="316"/>
      <c r="AS28" s="505"/>
      <c r="AT28" s="316"/>
      <c r="AU28" s="506"/>
      <c r="AV28" s="515"/>
      <c r="AW28" s="516"/>
      <c r="AX28" s="516"/>
      <c r="AY28" s="517"/>
      <c r="AZ28" s="515"/>
      <c r="BA28" s="516"/>
      <c r="BB28" s="516"/>
      <c r="BC28" s="517"/>
      <c r="BD28" s="515"/>
      <c r="BE28" s="516"/>
      <c r="BF28" s="516"/>
      <c r="BG28" s="517"/>
      <c r="BH28" s="515"/>
      <c r="BI28" s="516"/>
      <c r="BJ28" s="516"/>
      <c r="BK28" s="517"/>
      <c r="BL28" s="515"/>
      <c r="BM28" s="516"/>
      <c r="BN28" s="516"/>
      <c r="BO28" s="517"/>
      <c r="BP28" s="515"/>
      <c r="BQ28" s="516"/>
      <c r="BR28" s="517"/>
      <c r="BS28" s="371"/>
      <c r="BT28" s="372"/>
      <c r="BU28" s="372"/>
      <c r="BV28" s="373"/>
      <c r="BW28" s="504"/>
      <c r="BX28" s="316"/>
      <c r="BY28" s="316"/>
      <c r="BZ28" s="505"/>
      <c r="CA28" s="316"/>
      <c r="CB28" s="506"/>
      <c r="CC28" s="515"/>
      <c r="CD28" s="516"/>
      <c r="CE28" s="516"/>
      <c r="CF28" s="517"/>
      <c r="CG28" s="374"/>
      <c r="CH28" s="381"/>
      <c r="CI28" s="381"/>
      <c r="CJ28" s="381"/>
      <c r="CK28" s="375"/>
      <c r="CL28" s="381"/>
      <c r="CM28" s="381"/>
      <c r="CN28" s="381"/>
      <c r="CO28" s="375"/>
      <c r="CP28" s="381"/>
      <c r="CQ28" s="381"/>
      <c r="CR28" s="584"/>
      <c r="CS28" s="515"/>
      <c r="CT28" s="516"/>
      <c r="CU28" s="516"/>
      <c r="CV28" s="517"/>
      <c r="CW28" s="374"/>
      <c r="CX28" s="381"/>
      <c r="CY28" s="381"/>
      <c r="CZ28" s="505"/>
      <c r="DA28" s="316"/>
      <c r="DB28" s="316"/>
      <c r="DC28" s="506"/>
      <c r="DD28" s="115"/>
      <c r="DE28" s="115"/>
      <c r="DF28" s="110"/>
      <c r="DG28" s="111"/>
      <c r="DH28" s="112"/>
      <c r="DI28" s="108"/>
      <c r="DJ28" s="111"/>
      <c r="DK28" s="113"/>
      <c r="DL28" s="113"/>
      <c r="DM28" s="113"/>
      <c r="DN28" s="107"/>
      <c r="DO28" s="108"/>
      <c r="DP28" s="108"/>
      <c r="DQ28" s="108"/>
      <c r="DR28" s="108"/>
      <c r="DS28" s="108"/>
      <c r="DT28" s="108"/>
      <c r="DU28" s="108"/>
      <c r="DV28" s="108"/>
      <c r="DW28" s="108"/>
      <c r="DX28" s="108"/>
      <c r="DY28" s="108"/>
      <c r="DZ28" s="108"/>
      <c r="EA28" s="108"/>
      <c r="EB28" s="108"/>
      <c r="EC28" s="108"/>
      <c r="ED28" s="108"/>
      <c r="EE28" s="108"/>
    </row>
    <row r="29" spans="1:135" s="109" customFormat="1" ht="29.25" customHeight="1" thickBot="1">
      <c r="B29" s="347">
        <v>2</v>
      </c>
      <c r="C29" s="304"/>
      <c r="D29" s="149"/>
      <c r="E29" s="150"/>
      <c r="F29" s="150"/>
      <c r="G29" s="150"/>
      <c r="H29" s="150"/>
      <c r="I29" s="150"/>
      <c r="J29" s="150"/>
      <c r="K29" s="150"/>
      <c r="L29" s="150"/>
      <c r="M29" s="150"/>
      <c r="N29" s="150"/>
      <c r="O29" s="151"/>
      <c r="P29" s="306" t="s">
        <v>1710</v>
      </c>
      <c r="Q29" s="307"/>
      <c r="R29" s="307"/>
      <c r="S29" s="307"/>
      <c r="T29" s="308"/>
      <c r="U29" s="302" t="s">
        <v>1547</v>
      </c>
      <c r="V29" s="303"/>
      <c r="W29" s="303"/>
      <c r="X29" s="303"/>
      <c r="Y29" s="303"/>
      <c r="Z29" s="304" t="str">
        <f>IF(VLOOKUP($U29,Countries!$B$4:$C$224,2,FALSE)="","",VLOOKUP($U29,Countries!$B$4:$C$224,2,FALSE))</f>
        <v>X</v>
      </c>
      <c r="AA29" s="305"/>
      <c r="AB29" s="348" t="s">
        <v>1686</v>
      </c>
      <c r="AC29" s="349"/>
      <c r="AD29" s="350"/>
      <c r="AE29" s="306" t="s">
        <v>10</v>
      </c>
      <c r="AF29" s="307"/>
      <c r="AG29" s="307"/>
      <c r="AH29" s="307"/>
      <c r="AI29" s="308"/>
      <c r="AJ29" s="114" t="str">
        <f>VLOOKUP($AE29,ISIC4!$B$24:$C$53,2,FALSE)</f>
        <v>X</v>
      </c>
      <c r="AK29" s="309" t="s">
        <v>1547</v>
      </c>
      <c r="AL29" s="309"/>
      <c r="AM29" s="309"/>
      <c r="AN29" s="309"/>
      <c r="AO29" s="103">
        <f t="shared" si="0"/>
        <v>0</v>
      </c>
      <c r="AP29" s="351"/>
      <c r="AQ29" s="361"/>
      <c r="AR29" s="361"/>
      <c r="AS29" s="361"/>
      <c r="AT29" s="319"/>
      <c r="AU29" s="692"/>
      <c r="AV29" s="314"/>
      <c r="AW29" s="363"/>
      <c r="AX29" s="363"/>
      <c r="AY29" s="364"/>
      <c r="AZ29" s="314"/>
      <c r="BA29" s="363"/>
      <c r="BB29" s="363"/>
      <c r="BC29" s="364"/>
      <c r="BD29" s="314"/>
      <c r="BE29" s="363"/>
      <c r="BF29" s="363"/>
      <c r="BG29" s="364"/>
      <c r="BH29" s="314"/>
      <c r="BI29" s="363"/>
      <c r="BJ29" s="363"/>
      <c r="BK29" s="364"/>
      <c r="BL29" s="314"/>
      <c r="BM29" s="363"/>
      <c r="BN29" s="363"/>
      <c r="BO29" s="364"/>
      <c r="BP29" s="314"/>
      <c r="BQ29" s="363"/>
      <c r="BR29" s="364"/>
      <c r="BS29" s="345"/>
      <c r="BT29" s="344"/>
      <c r="BU29" s="344"/>
      <c r="BV29" s="346"/>
      <c r="BW29" s="351"/>
      <c r="BX29" s="319"/>
      <c r="BY29" s="361"/>
      <c r="BZ29" s="361"/>
      <c r="CA29" s="319"/>
      <c r="CB29" s="692"/>
      <c r="CC29" s="314"/>
      <c r="CD29" s="363"/>
      <c r="CE29" s="363"/>
      <c r="CF29" s="364"/>
      <c r="CG29" s="311"/>
      <c r="CH29" s="352"/>
      <c r="CI29" s="352"/>
      <c r="CJ29" s="352"/>
      <c r="CK29" s="312"/>
      <c r="CL29" s="352"/>
      <c r="CM29" s="352"/>
      <c r="CN29" s="352"/>
      <c r="CO29" s="312"/>
      <c r="CP29" s="352"/>
      <c r="CQ29" s="352"/>
      <c r="CR29" s="583"/>
      <c r="CS29" s="314"/>
      <c r="CT29" s="363"/>
      <c r="CU29" s="363"/>
      <c r="CV29" s="364"/>
      <c r="CW29" s="311"/>
      <c r="CX29" s="352"/>
      <c r="CY29" s="352"/>
      <c r="CZ29" s="361"/>
      <c r="DA29" s="319"/>
      <c r="DB29" s="319"/>
      <c r="DC29" s="362"/>
      <c r="DD29" s="115"/>
      <c r="DE29" s="265" t="s">
        <v>1739</v>
      </c>
      <c r="DF29" s="110"/>
      <c r="DG29" s="111"/>
      <c r="DH29" s="112"/>
      <c r="DI29" s="108"/>
      <c r="DJ29" s="111"/>
      <c r="DK29" s="113"/>
      <c r="DL29" s="113"/>
      <c r="DM29" s="113"/>
      <c r="DN29" s="107"/>
      <c r="DO29" s="108"/>
      <c r="DP29" s="108"/>
      <c r="DQ29" s="108"/>
      <c r="DR29" s="108"/>
      <c r="DS29" s="108"/>
      <c r="DT29" s="108"/>
      <c r="DU29" s="108"/>
      <c r="DV29" s="108"/>
      <c r="DW29" s="108"/>
      <c r="DX29" s="108"/>
      <c r="DY29" s="108"/>
      <c r="DZ29" s="108"/>
      <c r="EA29" s="108"/>
      <c r="EB29" s="108"/>
      <c r="EC29" s="108"/>
      <c r="ED29" s="116"/>
      <c r="EE29" s="117"/>
    </row>
    <row r="30" spans="1:135" s="109" customFormat="1" ht="29.25" customHeight="1" thickBot="1">
      <c r="B30" s="347">
        <v>3</v>
      </c>
      <c r="C30" s="304"/>
      <c r="D30" s="149"/>
      <c r="E30" s="150"/>
      <c r="F30" s="150"/>
      <c r="G30" s="150"/>
      <c r="H30" s="150"/>
      <c r="I30" s="150"/>
      <c r="J30" s="150"/>
      <c r="K30" s="150"/>
      <c r="L30" s="150"/>
      <c r="M30" s="150"/>
      <c r="N30" s="150"/>
      <c r="O30" s="151"/>
      <c r="P30" s="306" t="s">
        <v>10</v>
      </c>
      <c r="Q30" s="307"/>
      <c r="R30" s="307"/>
      <c r="S30" s="307"/>
      <c r="T30" s="308"/>
      <c r="U30" s="302" t="s">
        <v>1547</v>
      </c>
      <c r="V30" s="303"/>
      <c r="W30" s="303"/>
      <c r="X30" s="303"/>
      <c r="Y30" s="303"/>
      <c r="Z30" s="304" t="str">
        <f>IF(VLOOKUP($U30,Countries!$B$4:$C$224,2,FALSE)="","",VLOOKUP($U30,Countries!$B$4:$C$224,2,FALSE))</f>
        <v>X</v>
      </c>
      <c r="AA30" s="305"/>
      <c r="AB30" s="348" t="s">
        <v>1691</v>
      </c>
      <c r="AC30" s="349"/>
      <c r="AD30" s="350"/>
      <c r="AE30" s="306" t="s">
        <v>10</v>
      </c>
      <c r="AF30" s="307"/>
      <c r="AG30" s="307"/>
      <c r="AH30" s="307"/>
      <c r="AI30" s="308"/>
      <c r="AJ30" s="114" t="str">
        <f>VLOOKUP($AE30,ISIC4!$B$24:$C$53,2,FALSE)</f>
        <v>X</v>
      </c>
      <c r="AK30" s="309" t="s">
        <v>1547</v>
      </c>
      <c r="AL30" s="309"/>
      <c r="AM30" s="309"/>
      <c r="AN30" s="309"/>
      <c r="AO30" s="103">
        <f t="shared" si="0"/>
        <v>0</v>
      </c>
      <c r="AP30" s="351"/>
      <c r="AQ30" s="361"/>
      <c r="AR30" s="361"/>
      <c r="AS30" s="361"/>
      <c r="AT30" s="319"/>
      <c r="AU30" s="692"/>
      <c r="AV30" s="314"/>
      <c r="AW30" s="363"/>
      <c r="AX30" s="363"/>
      <c r="AY30" s="364"/>
      <c r="AZ30" s="314"/>
      <c r="BA30" s="363"/>
      <c r="BB30" s="363"/>
      <c r="BC30" s="364"/>
      <c r="BD30" s="314"/>
      <c r="BE30" s="363"/>
      <c r="BF30" s="363"/>
      <c r="BG30" s="364"/>
      <c r="BH30" s="314"/>
      <c r="BI30" s="363"/>
      <c r="BJ30" s="363"/>
      <c r="BK30" s="364"/>
      <c r="BL30" s="314"/>
      <c r="BM30" s="363"/>
      <c r="BN30" s="363"/>
      <c r="BO30" s="364"/>
      <c r="BP30" s="314"/>
      <c r="BQ30" s="363"/>
      <c r="BR30" s="364"/>
      <c r="BS30" s="345"/>
      <c r="BT30" s="344"/>
      <c r="BU30" s="344"/>
      <c r="BV30" s="346"/>
      <c r="BW30" s="351"/>
      <c r="BX30" s="319"/>
      <c r="BY30" s="361"/>
      <c r="BZ30" s="361"/>
      <c r="CA30" s="319"/>
      <c r="CB30" s="692"/>
      <c r="CC30" s="314"/>
      <c r="CD30" s="363"/>
      <c r="CE30" s="363"/>
      <c r="CF30" s="364"/>
      <c r="CG30" s="311"/>
      <c r="CH30" s="352"/>
      <c r="CI30" s="352"/>
      <c r="CJ30" s="352"/>
      <c r="CK30" s="312"/>
      <c r="CL30" s="352"/>
      <c r="CM30" s="352"/>
      <c r="CN30" s="352"/>
      <c r="CO30" s="312"/>
      <c r="CP30" s="352"/>
      <c r="CQ30" s="352"/>
      <c r="CR30" s="583"/>
      <c r="CS30" s="314"/>
      <c r="CT30" s="363"/>
      <c r="CU30" s="363"/>
      <c r="CV30" s="364"/>
      <c r="CW30" s="311"/>
      <c r="CX30" s="352"/>
      <c r="CY30" s="352"/>
      <c r="CZ30" s="361"/>
      <c r="DA30" s="319"/>
      <c r="DB30" s="319"/>
      <c r="DC30" s="362"/>
      <c r="DD30" s="115"/>
      <c r="DE30" s="115"/>
      <c r="DF30" s="110"/>
      <c r="DG30" s="111"/>
      <c r="DH30" s="112"/>
      <c r="DI30" s="108"/>
      <c r="DJ30" s="111"/>
      <c r="DK30" s="113"/>
      <c r="DL30" s="113"/>
      <c r="DM30" s="113"/>
      <c r="DN30" s="107"/>
      <c r="DO30" s="108"/>
      <c r="DP30" s="108"/>
      <c r="DQ30" s="108"/>
      <c r="DR30" s="108"/>
      <c r="DS30" s="108"/>
      <c r="DT30" s="108"/>
      <c r="DU30" s="108"/>
      <c r="DV30" s="108"/>
      <c r="DW30" s="108"/>
      <c r="DX30" s="108"/>
      <c r="DY30" s="108"/>
      <c r="DZ30" s="108"/>
      <c r="EA30" s="108"/>
      <c r="EB30" s="108"/>
      <c r="EC30" s="108"/>
      <c r="ED30" s="116"/>
      <c r="EE30" s="117"/>
    </row>
    <row r="31" spans="1:135" s="109" customFormat="1" ht="29.25" customHeight="1" thickBot="1">
      <c r="B31" s="347">
        <v>4</v>
      </c>
      <c r="C31" s="304"/>
      <c r="D31" s="149"/>
      <c r="E31" s="150"/>
      <c r="F31" s="150"/>
      <c r="G31" s="150"/>
      <c r="H31" s="150"/>
      <c r="I31" s="150"/>
      <c r="J31" s="150"/>
      <c r="K31" s="150"/>
      <c r="L31" s="150"/>
      <c r="M31" s="150"/>
      <c r="N31" s="150"/>
      <c r="O31" s="151"/>
      <c r="P31" s="306" t="s">
        <v>10</v>
      </c>
      <c r="Q31" s="307"/>
      <c r="R31" s="307"/>
      <c r="S31" s="307"/>
      <c r="T31" s="308"/>
      <c r="U31" s="302" t="s">
        <v>1547</v>
      </c>
      <c r="V31" s="303"/>
      <c r="W31" s="303"/>
      <c r="X31" s="303"/>
      <c r="Y31" s="303"/>
      <c r="Z31" s="304" t="str">
        <f>IF(VLOOKUP($U31,Countries!$B$4:$C$224,2,FALSE)="","",VLOOKUP($U31,Countries!$B$4:$C$224,2,FALSE))</f>
        <v>X</v>
      </c>
      <c r="AA31" s="305"/>
      <c r="AB31" s="348" t="s">
        <v>1691</v>
      </c>
      <c r="AC31" s="349"/>
      <c r="AD31" s="350"/>
      <c r="AE31" s="306" t="s">
        <v>10</v>
      </c>
      <c r="AF31" s="307"/>
      <c r="AG31" s="307"/>
      <c r="AH31" s="307"/>
      <c r="AI31" s="308"/>
      <c r="AJ31" s="114" t="str">
        <f>VLOOKUP($AE31,ISIC4!$B$24:$C$53,2,FALSE)</f>
        <v>X</v>
      </c>
      <c r="AK31" s="309" t="s">
        <v>1547</v>
      </c>
      <c r="AL31" s="309"/>
      <c r="AM31" s="309"/>
      <c r="AN31" s="309"/>
      <c r="AO31" s="103">
        <f t="shared" si="0"/>
        <v>0</v>
      </c>
      <c r="AP31" s="351"/>
      <c r="AQ31" s="361"/>
      <c r="AR31" s="361"/>
      <c r="AS31" s="361"/>
      <c r="AT31" s="319"/>
      <c r="AU31" s="692"/>
      <c r="AV31" s="314"/>
      <c r="AW31" s="363"/>
      <c r="AX31" s="363"/>
      <c r="AY31" s="364"/>
      <c r="AZ31" s="314"/>
      <c r="BA31" s="363"/>
      <c r="BB31" s="363"/>
      <c r="BC31" s="364"/>
      <c r="BD31" s="314"/>
      <c r="BE31" s="363"/>
      <c r="BF31" s="363"/>
      <c r="BG31" s="364"/>
      <c r="BH31" s="314"/>
      <c r="BI31" s="363"/>
      <c r="BJ31" s="363"/>
      <c r="BK31" s="364"/>
      <c r="BL31" s="314"/>
      <c r="BM31" s="363"/>
      <c r="BN31" s="363"/>
      <c r="BO31" s="364"/>
      <c r="BP31" s="314"/>
      <c r="BQ31" s="363"/>
      <c r="BR31" s="364"/>
      <c r="BS31" s="345"/>
      <c r="BT31" s="344"/>
      <c r="BU31" s="344"/>
      <c r="BV31" s="346"/>
      <c r="BW31" s="351"/>
      <c r="BX31" s="319"/>
      <c r="BY31" s="361"/>
      <c r="BZ31" s="361"/>
      <c r="CA31" s="319"/>
      <c r="CB31" s="692"/>
      <c r="CC31" s="314"/>
      <c r="CD31" s="363"/>
      <c r="CE31" s="363"/>
      <c r="CF31" s="364"/>
      <c r="CG31" s="311"/>
      <c r="CH31" s="352"/>
      <c r="CI31" s="352"/>
      <c r="CJ31" s="352"/>
      <c r="CK31" s="312"/>
      <c r="CL31" s="352"/>
      <c r="CM31" s="352"/>
      <c r="CN31" s="352"/>
      <c r="CO31" s="312"/>
      <c r="CP31" s="352"/>
      <c r="CQ31" s="352"/>
      <c r="CR31" s="583"/>
      <c r="CS31" s="314"/>
      <c r="CT31" s="363"/>
      <c r="CU31" s="363"/>
      <c r="CV31" s="364"/>
      <c r="CW31" s="311"/>
      <c r="CX31" s="352"/>
      <c r="CY31" s="352"/>
      <c r="CZ31" s="361"/>
      <c r="DA31" s="319"/>
      <c r="DB31" s="319"/>
      <c r="DC31" s="362"/>
      <c r="DD31" s="115"/>
      <c r="DE31" s="115"/>
      <c r="DF31" s="110"/>
      <c r="DG31" s="111"/>
      <c r="DH31" s="112"/>
      <c r="DI31" s="108"/>
      <c r="DJ31" s="111"/>
      <c r="DK31" s="113"/>
      <c r="DL31" s="113"/>
      <c r="DM31" s="113"/>
      <c r="DN31" s="107"/>
      <c r="DO31" s="108"/>
      <c r="DP31" s="108"/>
      <c r="DQ31" s="108"/>
      <c r="DR31" s="108"/>
      <c r="DS31" s="108"/>
      <c r="DT31" s="108"/>
      <c r="DU31" s="108"/>
      <c r="DV31" s="108"/>
      <c r="DW31" s="108"/>
      <c r="DX31" s="108"/>
      <c r="DY31" s="108"/>
      <c r="DZ31" s="108"/>
      <c r="EA31" s="108"/>
      <c r="EB31" s="108"/>
      <c r="EC31" s="108"/>
      <c r="ED31" s="116"/>
      <c r="EE31" s="117"/>
    </row>
    <row r="32" spans="1:135" s="109" customFormat="1" ht="29.25" customHeight="1" thickBot="1">
      <c r="B32" s="347">
        <v>5</v>
      </c>
      <c r="C32" s="304"/>
      <c r="D32" s="149"/>
      <c r="E32" s="150"/>
      <c r="F32" s="150"/>
      <c r="G32" s="150"/>
      <c r="H32" s="150"/>
      <c r="I32" s="150"/>
      <c r="J32" s="150"/>
      <c r="K32" s="150"/>
      <c r="L32" s="150"/>
      <c r="M32" s="150"/>
      <c r="N32" s="150"/>
      <c r="O32" s="151"/>
      <c r="P32" s="306" t="s">
        <v>10</v>
      </c>
      <c r="Q32" s="307"/>
      <c r="R32" s="307"/>
      <c r="S32" s="307"/>
      <c r="T32" s="308"/>
      <c r="U32" s="302" t="s">
        <v>1547</v>
      </c>
      <c r="V32" s="303"/>
      <c r="W32" s="303"/>
      <c r="X32" s="303"/>
      <c r="Y32" s="303"/>
      <c r="Z32" s="304" t="str">
        <f>IF(VLOOKUP($U32,Countries!$B$4:$C$224,2,FALSE)="","",VLOOKUP($U32,Countries!$B$4:$C$224,2,FALSE))</f>
        <v>X</v>
      </c>
      <c r="AA32" s="305"/>
      <c r="AB32" s="348" t="s">
        <v>1691</v>
      </c>
      <c r="AC32" s="349"/>
      <c r="AD32" s="350"/>
      <c r="AE32" s="306" t="s">
        <v>10</v>
      </c>
      <c r="AF32" s="307"/>
      <c r="AG32" s="307"/>
      <c r="AH32" s="307"/>
      <c r="AI32" s="308"/>
      <c r="AJ32" s="114" t="str">
        <f>VLOOKUP($AE32,ISIC4!$B$24:$C$53,2,FALSE)</f>
        <v>X</v>
      </c>
      <c r="AK32" s="309" t="s">
        <v>1547</v>
      </c>
      <c r="AL32" s="309"/>
      <c r="AM32" s="309"/>
      <c r="AN32" s="309"/>
      <c r="AO32" s="103">
        <f t="shared" si="0"/>
        <v>0</v>
      </c>
      <c r="AP32" s="351"/>
      <c r="AQ32" s="361"/>
      <c r="AR32" s="361"/>
      <c r="AS32" s="361"/>
      <c r="AT32" s="319"/>
      <c r="AU32" s="692"/>
      <c r="AV32" s="314"/>
      <c r="AW32" s="363"/>
      <c r="AX32" s="363"/>
      <c r="AY32" s="364"/>
      <c r="AZ32" s="314"/>
      <c r="BA32" s="363"/>
      <c r="BB32" s="363"/>
      <c r="BC32" s="364"/>
      <c r="BD32" s="314"/>
      <c r="BE32" s="363"/>
      <c r="BF32" s="363"/>
      <c r="BG32" s="364"/>
      <c r="BH32" s="314"/>
      <c r="BI32" s="363"/>
      <c r="BJ32" s="363"/>
      <c r="BK32" s="364"/>
      <c r="BL32" s="314"/>
      <c r="BM32" s="363"/>
      <c r="BN32" s="363"/>
      <c r="BO32" s="364"/>
      <c r="BP32" s="314"/>
      <c r="BQ32" s="363"/>
      <c r="BR32" s="364"/>
      <c r="BS32" s="345"/>
      <c r="BT32" s="344"/>
      <c r="BU32" s="344"/>
      <c r="BV32" s="346"/>
      <c r="BW32" s="351"/>
      <c r="BX32" s="319"/>
      <c r="BY32" s="361"/>
      <c r="BZ32" s="361"/>
      <c r="CA32" s="319"/>
      <c r="CB32" s="692"/>
      <c r="CC32" s="314"/>
      <c r="CD32" s="363"/>
      <c r="CE32" s="363"/>
      <c r="CF32" s="364"/>
      <c r="CG32" s="311"/>
      <c r="CH32" s="352"/>
      <c r="CI32" s="352"/>
      <c r="CJ32" s="352"/>
      <c r="CK32" s="312"/>
      <c r="CL32" s="352"/>
      <c r="CM32" s="352"/>
      <c r="CN32" s="352"/>
      <c r="CO32" s="312"/>
      <c r="CP32" s="352"/>
      <c r="CQ32" s="352"/>
      <c r="CR32" s="583"/>
      <c r="CS32" s="314"/>
      <c r="CT32" s="363"/>
      <c r="CU32" s="363"/>
      <c r="CV32" s="364"/>
      <c r="CW32" s="311"/>
      <c r="CX32" s="352"/>
      <c r="CY32" s="352"/>
      <c r="CZ32" s="361"/>
      <c r="DA32" s="319"/>
      <c r="DB32" s="319"/>
      <c r="DC32" s="362"/>
      <c r="DD32" s="115"/>
      <c r="DE32" s="115"/>
      <c r="DF32" s="110"/>
      <c r="DG32" s="111"/>
      <c r="DH32" s="112"/>
      <c r="DI32" s="108"/>
      <c r="DJ32" s="111"/>
      <c r="DK32" s="113"/>
      <c r="DL32" s="113"/>
      <c r="DM32" s="113"/>
      <c r="DN32" s="107"/>
      <c r="DO32" s="108"/>
      <c r="DP32" s="108"/>
      <c r="DQ32" s="108"/>
      <c r="DR32" s="108"/>
      <c r="DS32" s="108"/>
      <c r="DT32" s="108"/>
      <c r="DU32" s="108"/>
      <c r="DV32" s="108"/>
      <c r="DW32" s="108"/>
      <c r="DX32" s="108"/>
      <c r="DY32" s="108"/>
      <c r="DZ32" s="108"/>
      <c r="EA32" s="108"/>
      <c r="EB32" s="108"/>
      <c r="EC32" s="108"/>
      <c r="ED32" s="116"/>
      <c r="EE32" s="117"/>
    </row>
    <row r="33" spans="1:135" s="109" customFormat="1" ht="29.25" hidden="1" customHeight="1" thickBot="1">
      <c r="B33" s="347">
        <v>6</v>
      </c>
      <c r="C33" s="304"/>
      <c r="D33" s="149"/>
      <c r="E33" s="150"/>
      <c r="F33" s="150"/>
      <c r="G33" s="150"/>
      <c r="H33" s="150"/>
      <c r="I33" s="150"/>
      <c r="J33" s="150"/>
      <c r="K33" s="150"/>
      <c r="L33" s="150"/>
      <c r="M33" s="150"/>
      <c r="N33" s="150"/>
      <c r="O33" s="151"/>
      <c r="P33" s="306" t="s">
        <v>10</v>
      </c>
      <c r="Q33" s="307"/>
      <c r="R33" s="307"/>
      <c r="S33" s="307"/>
      <c r="T33" s="308"/>
      <c r="U33" s="302" t="s">
        <v>1547</v>
      </c>
      <c r="V33" s="303"/>
      <c r="W33" s="303"/>
      <c r="X33" s="303"/>
      <c r="Y33" s="303"/>
      <c r="Z33" s="304" t="str">
        <f>IF(VLOOKUP($U33,Countries!$B$4:$C$224,2,FALSE)="","",VLOOKUP($U33,Countries!$B$4:$C$224,2,FALSE))</f>
        <v>X</v>
      </c>
      <c r="AA33" s="305"/>
      <c r="AB33" s="348" t="s">
        <v>1691</v>
      </c>
      <c r="AC33" s="349"/>
      <c r="AD33" s="350"/>
      <c r="AE33" s="306" t="s">
        <v>10</v>
      </c>
      <c r="AF33" s="307"/>
      <c r="AG33" s="307"/>
      <c r="AH33" s="307"/>
      <c r="AI33" s="308"/>
      <c r="AJ33" s="114" t="str">
        <f>VLOOKUP($AE33,ISIC4!$B$24:$C$53,2,FALSE)</f>
        <v>X</v>
      </c>
      <c r="AK33" s="309" t="s">
        <v>1547</v>
      </c>
      <c r="AL33" s="309"/>
      <c r="AM33" s="309"/>
      <c r="AN33" s="309"/>
      <c r="AO33" s="103">
        <f t="shared" si="0"/>
        <v>0</v>
      </c>
      <c r="AP33" s="351"/>
      <c r="AQ33" s="361"/>
      <c r="AR33" s="319"/>
      <c r="AS33" s="361"/>
      <c r="AT33" s="319"/>
      <c r="AU33" s="362"/>
      <c r="AV33" s="314"/>
      <c r="AW33" s="363"/>
      <c r="AX33" s="363"/>
      <c r="AY33" s="364"/>
      <c r="AZ33" s="314"/>
      <c r="BA33" s="363"/>
      <c r="BB33" s="363"/>
      <c r="BC33" s="364"/>
      <c r="BD33" s="314"/>
      <c r="BE33" s="363"/>
      <c r="BF33" s="363"/>
      <c r="BG33" s="364"/>
      <c r="BH33" s="314"/>
      <c r="BI33" s="363"/>
      <c r="BJ33" s="363"/>
      <c r="BK33" s="364"/>
      <c r="BL33" s="314"/>
      <c r="BM33" s="363"/>
      <c r="BN33" s="363"/>
      <c r="BO33" s="364"/>
      <c r="BP33" s="314"/>
      <c r="BQ33" s="363"/>
      <c r="BR33" s="364"/>
      <c r="BS33" s="345"/>
      <c r="BT33" s="344"/>
      <c r="BU33" s="344"/>
      <c r="BV33" s="346"/>
      <c r="BW33" s="351"/>
      <c r="BX33" s="319"/>
      <c r="BY33" s="319"/>
      <c r="BZ33" s="361"/>
      <c r="CA33" s="319"/>
      <c r="CB33" s="362"/>
      <c r="CC33" s="314"/>
      <c r="CD33" s="363"/>
      <c r="CE33" s="363"/>
      <c r="CF33" s="364"/>
      <c r="CG33" s="311"/>
      <c r="CH33" s="352"/>
      <c r="CI33" s="352"/>
      <c r="CJ33" s="352"/>
      <c r="CK33" s="312"/>
      <c r="CL33" s="352"/>
      <c r="CM33" s="352"/>
      <c r="CN33" s="352"/>
      <c r="CO33" s="312"/>
      <c r="CP33" s="352"/>
      <c r="CQ33" s="352"/>
      <c r="CR33" s="583"/>
      <c r="CS33" s="314"/>
      <c r="CT33" s="363"/>
      <c r="CU33" s="363"/>
      <c r="CV33" s="364"/>
      <c r="CW33" s="311"/>
      <c r="CX33" s="352"/>
      <c r="CY33" s="352"/>
      <c r="CZ33" s="361"/>
      <c r="DA33" s="319"/>
      <c r="DB33" s="319"/>
      <c r="DC33" s="362"/>
      <c r="DD33" s="115"/>
      <c r="DE33" s="115"/>
      <c r="DF33" s="110"/>
      <c r="DG33" s="111"/>
      <c r="DH33" s="112"/>
      <c r="DI33" s="108"/>
      <c r="DJ33" s="111"/>
      <c r="DK33" s="113"/>
      <c r="DL33" s="113"/>
      <c r="DM33" s="113"/>
      <c r="DN33" s="107"/>
      <c r="DO33" s="108"/>
      <c r="DP33" s="108"/>
      <c r="DQ33" s="108"/>
      <c r="DR33" s="108"/>
      <c r="DS33" s="108"/>
      <c r="DT33" s="108"/>
      <c r="DU33" s="108"/>
      <c r="DV33" s="108"/>
      <c r="DW33" s="108"/>
      <c r="DX33" s="108"/>
      <c r="DY33" s="108"/>
      <c r="DZ33" s="108"/>
      <c r="EA33" s="108"/>
      <c r="EB33" s="108"/>
      <c r="EC33" s="108"/>
      <c r="ED33" s="116"/>
      <c r="EE33" s="117"/>
    </row>
    <row r="34" spans="1:135" s="109" customFormat="1" ht="29.25" hidden="1" customHeight="1" thickBot="1">
      <c r="B34" s="347">
        <v>7</v>
      </c>
      <c r="C34" s="304"/>
      <c r="D34" s="149"/>
      <c r="E34" s="150"/>
      <c r="F34" s="150"/>
      <c r="G34" s="150"/>
      <c r="H34" s="150"/>
      <c r="I34" s="150"/>
      <c r="J34" s="150"/>
      <c r="K34" s="150"/>
      <c r="L34" s="150"/>
      <c r="M34" s="150"/>
      <c r="N34" s="150"/>
      <c r="O34" s="151"/>
      <c r="P34" s="306" t="s">
        <v>10</v>
      </c>
      <c r="Q34" s="307"/>
      <c r="R34" s="307"/>
      <c r="S34" s="307"/>
      <c r="T34" s="308"/>
      <c r="U34" s="302" t="s">
        <v>1547</v>
      </c>
      <c r="V34" s="303"/>
      <c r="W34" s="303"/>
      <c r="X34" s="303"/>
      <c r="Y34" s="303"/>
      <c r="Z34" s="304" t="str">
        <f>IF(VLOOKUP($U34,Countries!$B$4:$C$224,2,FALSE)="","",VLOOKUP($U34,Countries!$B$4:$C$224,2,FALSE))</f>
        <v>X</v>
      </c>
      <c r="AA34" s="305"/>
      <c r="AB34" s="348" t="s">
        <v>1691</v>
      </c>
      <c r="AC34" s="349"/>
      <c r="AD34" s="350"/>
      <c r="AE34" s="306" t="s">
        <v>10</v>
      </c>
      <c r="AF34" s="307"/>
      <c r="AG34" s="307"/>
      <c r="AH34" s="307"/>
      <c r="AI34" s="308"/>
      <c r="AJ34" s="114" t="str">
        <f>VLOOKUP($AE34,ISIC4!$B$24:$C$53,2,FALSE)</f>
        <v>X</v>
      </c>
      <c r="AK34" s="309" t="s">
        <v>1547</v>
      </c>
      <c r="AL34" s="309"/>
      <c r="AM34" s="309"/>
      <c r="AN34" s="309"/>
      <c r="AO34" s="103">
        <f t="shared" si="0"/>
        <v>0</v>
      </c>
      <c r="AP34" s="351"/>
      <c r="AQ34" s="361"/>
      <c r="AR34" s="361"/>
      <c r="AS34" s="361"/>
      <c r="AT34" s="319"/>
      <c r="AU34" s="692"/>
      <c r="AV34" s="314"/>
      <c r="AW34" s="363"/>
      <c r="AX34" s="363"/>
      <c r="AY34" s="364"/>
      <c r="AZ34" s="314"/>
      <c r="BA34" s="363"/>
      <c r="BB34" s="363"/>
      <c r="BC34" s="364"/>
      <c r="BD34" s="314"/>
      <c r="BE34" s="363"/>
      <c r="BF34" s="363"/>
      <c r="BG34" s="364"/>
      <c r="BH34" s="314"/>
      <c r="BI34" s="363"/>
      <c r="BJ34" s="363"/>
      <c r="BK34" s="364"/>
      <c r="BL34" s="314"/>
      <c r="BM34" s="363"/>
      <c r="BN34" s="363"/>
      <c r="BO34" s="364"/>
      <c r="BP34" s="314"/>
      <c r="BQ34" s="363"/>
      <c r="BR34" s="364"/>
      <c r="BS34" s="345"/>
      <c r="BT34" s="344"/>
      <c r="BU34" s="344"/>
      <c r="BV34" s="346"/>
      <c r="BW34" s="351"/>
      <c r="BX34" s="319"/>
      <c r="BY34" s="361"/>
      <c r="BZ34" s="361"/>
      <c r="CA34" s="319"/>
      <c r="CB34" s="692"/>
      <c r="CC34" s="314"/>
      <c r="CD34" s="363"/>
      <c r="CE34" s="363"/>
      <c r="CF34" s="364"/>
      <c r="CG34" s="311"/>
      <c r="CH34" s="352"/>
      <c r="CI34" s="352"/>
      <c r="CJ34" s="352"/>
      <c r="CK34" s="312"/>
      <c r="CL34" s="352"/>
      <c r="CM34" s="352"/>
      <c r="CN34" s="352"/>
      <c r="CO34" s="312"/>
      <c r="CP34" s="352"/>
      <c r="CQ34" s="352"/>
      <c r="CR34" s="583"/>
      <c r="CS34" s="314"/>
      <c r="CT34" s="363"/>
      <c r="CU34" s="363"/>
      <c r="CV34" s="364"/>
      <c r="CW34" s="311"/>
      <c r="CX34" s="352"/>
      <c r="CY34" s="352"/>
      <c r="CZ34" s="361"/>
      <c r="DA34" s="319"/>
      <c r="DB34" s="319"/>
      <c r="DC34" s="362"/>
      <c r="DD34" s="115"/>
      <c r="DE34" s="115"/>
      <c r="DF34" s="110"/>
      <c r="DG34" s="111"/>
      <c r="DH34" s="112"/>
      <c r="DI34" s="108"/>
      <c r="DJ34" s="111"/>
      <c r="DK34" s="113"/>
      <c r="DL34" s="113"/>
      <c r="DM34" s="113"/>
      <c r="DN34" s="107"/>
      <c r="DO34" s="108"/>
      <c r="DP34" s="108"/>
      <c r="DQ34" s="108"/>
      <c r="DR34" s="108"/>
      <c r="DS34" s="108"/>
      <c r="DT34" s="108"/>
      <c r="DU34" s="108"/>
      <c r="DV34" s="108"/>
      <c r="DW34" s="108"/>
      <c r="DX34" s="108"/>
      <c r="DY34" s="108"/>
      <c r="DZ34" s="108"/>
      <c r="EA34" s="108"/>
      <c r="EB34" s="108"/>
      <c r="EC34" s="108"/>
      <c r="ED34" s="116"/>
      <c r="EE34" s="117"/>
    </row>
    <row r="35" spans="1:135" s="109" customFormat="1" ht="29.25" hidden="1" customHeight="1" thickBot="1">
      <c r="B35" s="347">
        <v>8</v>
      </c>
      <c r="C35" s="304"/>
      <c r="D35" s="149"/>
      <c r="E35" s="150"/>
      <c r="F35" s="150"/>
      <c r="G35" s="150"/>
      <c r="H35" s="150"/>
      <c r="I35" s="150"/>
      <c r="J35" s="150"/>
      <c r="K35" s="150"/>
      <c r="L35" s="150"/>
      <c r="M35" s="150"/>
      <c r="N35" s="150"/>
      <c r="O35" s="151"/>
      <c r="P35" s="306" t="s">
        <v>10</v>
      </c>
      <c r="Q35" s="307"/>
      <c r="R35" s="307"/>
      <c r="S35" s="307"/>
      <c r="T35" s="308"/>
      <c r="U35" s="302" t="s">
        <v>1547</v>
      </c>
      <c r="V35" s="303"/>
      <c r="W35" s="303"/>
      <c r="X35" s="303"/>
      <c r="Y35" s="303"/>
      <c r="Z35" s="304" t="str">
        <f>IF(VLOOKUP($U35,Countries!$B$4:$C$224,2,FALSE)="","",VLOOKUP($U35,Countries!$B$4:$C$224,2,FALSE))</f>
        <v>X</v>
      </c>
      <c r="AA35" s="305"/>
      <c r="AB35" s="348" t="s">
        <v>1691</v>
      </c>
      <c r="AC35" s="349"/>
      <c r="AD35" s="350"/>
      <c r="AE35" s="306" t="s">
        <v>10</v>
      </c>
      <c r="AF35" s="307"/>
      <c r="AG35" s="307"/>
      <c r="AH35" s="307"/>
      <c r="AI35" s="308"/>
      <c r="AJ35" s="114" t="str">
        <f>VLOOKUP($AE35,ISIC4!$B$24:$C$53,2,FALSE)</f>
        <v>X</v>
      </c>
      <c r="AK35" s="309" t="s">
        <v>1547</v>
      </c>
      <c r="AL35" s="309"/>
      <c r="AM35" s="309"/>
      <c r="AN35" s="309"/>
      <c r="AO35" s="103">
        <f t="shared" si="0"/>
        <v>0</v>
      </c>
      <c r="AP35" s="351"/>
      <c r="AQ35" s="361"/>
      <c r="AR35" s="361"/>
      <c r="AS35" s="361"/>
      <c r="AT35" s="319"/>
      <c r="AU35" s="692"/>
      <c r="AV35" s="314"/>
      <c r="AW35" s="363"/>
      <c r="AX35" s="363"/>
      <c r="AY35" s="364"/>
      <c r="AZ35" s="314"/>
      <c r="BA35" s="363"/>
      <c r="BB35" s="363"/>
      <c r="BC35" s="364"/>
      <c r="BD35" s="314"/>
      <c r="BE35" s="363"/>
      <c r="BF35" s="363"/>
      <c r="BG35" s="364"/>
      <c r="BH35" s="314"/>
      <c r="BI35" s="363"/>
      <c r="BJ35" s="363"/>
      <c r="BK35" s="364"/>
      <c r="BL35" s="314"/>
      <c r="BM35" s="363"/>
      <c r="BN35" s="363"/>
      <c r="BO35" s="364"/>
      <c r="BP35" s="314"/>
      <c r="BQ35" s="363"/>
      <c r="BR35" s="364"/>
      <c r="BS35" s="345"/>
      <c r="BT35" s="344"/>
      <c r="BU35" s="344"/>
      <c r="BV35" s="346"/>
      <c r="BW35" s="351"/>
      <c r="BX35" s="319"/>
      <c r="BY35" s="361"/>
      <c r="BZ35" s="361"/>
      <c r="CA35" s="319"/>
      <c r="CB35" s="692"/>
      <c r="CC35" s="314"/>
      <c r="CD35" s="363"/>
      <c r="CE35" s="363"/>
      <c r="CF35" s="364"/>
      <c r="CG35" s="311"/>
      <c r="CH35" s="352"/>
      <c r="CI35" s="352"/>
      <c r="CJ35" s="352"/>
      <c r="CK35" s="312"/>
      <c r="CL35" s="352"/>
      <c r="CM35" s="352"/>
      <c r="CN35" s="352"/>
      <c r="CO35" s="312"/>
      <c r="CP35" s="352"/>
      <c r="CQ35" s="352"/>
      <c r="CR35" s="583"/>
      <c r="CS35" s="314"/>
      <c r="CT35" s="363"/>
      <c r="CU35" s="363"/>
      <c r="CV35" s="364"/>
      <c r="CW35" s="311"/>
      <c r="CX35" s="352"/>
      <c r="CY35" s="352"/>
      <c r="CZ35" s="361"/>
      <c r="DA35" s="319"/>
      <c r="DB35" s="319"/>
      <c r="DC35" s="362"/>
      <c r="DD35" s="115"/>
      <c r="DE35" s="264" t="b">
        <f>CO43=AND(SUM(AP$28:AR$37,AP$39:AR$50,AP$52:AR$63,AP$65:AR$76)&lt;=100,AP52&lt;10)</f>
        <v>0</v>
      </c>
      <c r="DF35" s="110"/>
      <c r="DG35" s="111"/>
      <c r="DH35" s="112"/>
      <c r="DI35" s="108"/>
      <c r="DJ35" s="111"/>
      <c r="DK35" s="113"/>
      <c r="DL35" s="113"/>
      <c r="DM35" s="113"/>
      <c r="DN35" s="107"/>
      <c r="DO35" s="108"/>
      <c r="DP35" s="108"/>
      <c r="DQ35" s="108"/>
      <c r="DR35" s="108"/>
      <c r="DS35" s="108"/>
      <c r="DT35" s="108"/>
      <c r="DU35" s="108"/>
      <c r="DV35" s="108"/>
      <c r="DW35" s="108"/>
      <c r="DX35" s="108"/>
      <c r="DY35" s="108"/>
      <c r="DZ35" s="108"/>
      <c r="EA35" s="108"/>
      <c r="EB35" s="108"/>
      <c r="EC35" s="108"/>
      <c r="ED35" s="116"/>
      <c r="EE35" s="117"/>
    </row>
    <row r="36" spans="1:135" s="109" customFormat="1" ht="29.25" hidden="1" customHeight="1" thickBot="1">
      <c r="B36" s="347">
        <v>9</v>
      </c>
      <c r="C36" s="304"/>
      <c r="D36" s="149"/>
      <c r="E36" s="150"/>
      <c r="F36" s="150"/>
      <c r="G36" s="150"/>
      <c r="H36" s="150"/>
      <c r="I36" s="150"/>
      <c r="J36" s="150"/>
      <c r="K36" s="150"/>
      <c r="L36" s="150"/>
      <c r="M36" s="150"/>
      <c r="N36" s="150"/>
      <c r="O36" s="151"/>
      <c r="P36" s="306" t="s">
        <v>10</v>
      </c>
      <c r="Q36" s="307"/>
      <c r="R36" s="307"/>
      <c r="S36" s="307"/>
      <c r="T36" s="308"/>
      <c r="U36" s="302" t="s">
        <v>1547</v>
      </c>
      <c r="V36" s="303"/>
      <c r="W36" s="303"/>
      <c r="X36" s="303"/>
      <c r="Y36" s="303"/>
      <c r="Z36" s="304" t="str">
        <f>IF(VLOOKUP($U36,Countries!$B$4:$C$224,2,FALSE)="","",VLOOKUP($U36,Countries!$B$4:$C$224,2,FALSE))</f>
        <v>X</v>
      </c>
      <c r="AA36" s="305"/>
      <c r="AB36" s="348" t="s">
        <v>1691</v>
      </c>
      <c r="AC36" s="349"/>
      <c r="AD36" s="350"/>
      <c r="AE36" s="306" t="s">
        <v>10</v>
      </c>
      <c r="AF36" s="307"/>
      <c r="AG36" s="307"/>
      <c r="AH36" s="307"/>
      <c r="AI36" s="308"/>
      <c r="AJ36" s="114" t="str">
        <f>VLOOKUP($AE36,ISIC4!$B$24:$C$53,2,FALSE)</f>
        <v>X</v>
      </c>
      <c r="AK36" s="309" t="s">
        <v>1547</v>
      </c>
      <c r="AL36" s="309"/>
      <c r="AM36" s="309"/>
      <c r="AN36" s="309"/>
      <c r="AO36" s="103">
        <f t="shared" si="0"/>
        <v>0</v>
      </c>
      <c r="AP36" s="351"/>
      <c r="AQ36" s="361"/>
      <c r="AR36" s="361"/>
      <c r="AS36" s="361"/>
      <c r="AT36" s="319"/>
      <c r="AU36" s="692"/>
      <c r="AV36" s="314"/>
      <c r="AW36" s="363"/>
      <c r="AX36" s="363"/>
      <c r="AY36" s="364"/>
      <c r="AZ36" s="314"/>
      <c r="BA36" s="363"/>
      <c r="BB36" s="363"/>
      <c r="BC36" s="364"/>
      <c r="BD36" s="314"/>
      <c r="BE36" s="363"/>
      <c r="BF36" s="363"/>
      <c r="BG36" s="364"/>
      <c r="BH36" s="314"/>
      <c r="BI36" s="363"/>
      <c r="BJ36" s="363"/>
      <c r="BK36" s="364"/>
      <c r="BL36" s="314"/>
      <c r="BM36" s="363"/>
      <c r="BN36" s="363"/>
      <c r="BO36" s="364"/>
      <c r="BP36" s="314"/>
      <c r="BQ36" s="363"/>
      <c r="BR36" s="364"/>
      <c r="BS36" s="345"/>
      <c r="BT36" s="344"/>
      <c r="BU36" s="344"/>
      <c r="BV36" s="346"/>
      <c r="BW36" s="351"/>
      <c r="BX36" s="319"/>
      <c r="BY36" s="361"/>
      <c r="BZ36" s="361"/>
      <c r="CA36" s="319"/>
      <c r="CB36" s="692"/>
      <c r="CC36" s="314"/>
      <c r="CD36" s="363"/>
      <c r="CE36" s="363"/>
      <c r="CF36" s="364"/>
      <c r="CG36" s="311"/>
      <c r="CH36" s="352"/>
      <c r="CI36" s="352"/>
      <c r="CJ36" s="352"/>
      <c r="CK36" s="312"/>
      <c r="CL36" s="352"/>
      <c r="CM36" s="352"/>
      <c r="CN36" s="352"/>
      <c r="CO36" s="312"/>
      <c r="CP36" s="352"/>
      <c r="CQ36" s="352"/>
      <c r="CR36" s="583"/>
      <c r="CS36" s="314"/>
      <c r="CT36" s="363"/>
      <c r="CU36" s="363"/>
      <c r="CV36" s="364"/>
      <c r="CW36" s="311"/>
      <c r="CX36" s="352"/>
      <c r="CY36" s="352"/>
      <c r="CZ36" s="361"/>
      <c r="DA36" s="319"/>
      <c r="DB36" s="319"/>
      <c r="DC36" s="362"/>
      <c r="DD36" s="115"/>
      <c r="DE36" s="115"/>
      <c r="DF36" s="110"/>
      <c r="DG36" s="111"/>
      <c r="DH36" s="112"/>
      <c r="DI36" s="108"/>
      <c r="DJ36" s="111"/>
      <c r="DK36" s="113"/>
      <c r="DL36" s="113"/>
      <c r="DM36" s="113"/>
      <c r="DN36" s="107"/>
      <c r="DO36" s="108"/>
      <c r="DP36" s="108"/>
      <c r="DQ36" s="108"/>
      <c r="DR36" s="108"/>
      <c r="DS36" s="108"/>
      <c r="DT36" s="108"/>
      <c r="DU36" s="108"/>
      <c r="DV36" s="108"/>
      <c r="DW36" s="108"/>
      <c r="DX36" s="108"/>
      <c r="DY36" s="108"/>
      <c r="DZ36" s="108"/>
      <c r="EA36" s="108"/>
      <c r="EB36" s="108"/>
      <c r="EC36" s="108"/>
      <c r="ED36" s="116"/>
      <c r="EE36" s="117"/>
    </row>
    <row r="37" spans="1:135" s="109" customFormat="1" ht="29.25" hidden="1" customHeight="1" thickBot="1">
      <c r="B37" s="419">
        <v>10</v>
      </c>
      <c r="C37" s="290"/>
      <c r="D37" s="152"/>
      <c r="E37" s="153"/>
      <c r="F37" s="153"/>
      <c r="G37" s="153"/>
      <c r="H37" s="153"/>
      <c r="I37" s="153"/>
      <c r="J37" s="153"/>
      <c r="K37" s="153"/>
      <c r="L37" s="153"/>
      <c r="M37" s="153"/>
      <c r="N37" s="153"/>
      <c r="O37" s="154"/>
      <c r="P37" s="491" t="s">
        <v>10</v>
      </c>
      <c r="Q37" s="492"/>
      <c r="R37" s="492"/>
      <c r="S37" s="492"/>
      <c r="T37" s="493"/>
      <c r="U37" s="288" t="s">
        <v>1547</v>
      </c>
      <c r="V37" s="289"/>
      <c r="W37" s="289"/>
      <c r="X37" s="289"/>
      <c r="Y37" s="289"/>
      <c r="Z37" s="290" t="str">
        <f>IF(VLOOKUP($U37,Countries!$B$4:$C$224,2,FALSE)="","",VLOOKUP($U37,Countries!$B$4:$C$224,2,FALSE))</f>
        <v>X</v>
      </c>
      <c r="AA37" s="291"/>
      <c r="AB37" s="348" t="s">
        <v>1691</v>
      </c>
      <c r="AC37" s="349"/>
      <c r="AD37" s="350"/>
      <c r="AE37" s="491" t="s">
        <v>10</v>
      </c>
      <c r="AF37" s="492"/>
      <c r="AG37" s="492"/>
      <c r="AH37" s="492"/>
      <c r="AI37" s="493"/>
      <c r="AJ37" s="114" t="str">
        <f>VLOOKUP($AE37,ISIC4!$B$24:$C$53,2,FALSE)</f>
        <v>X</v>
      </c>
      <c r="AK37" s="292" t="s">
        <v>1547</v>
      </c>
      <c r="AL37" s="292"/>
      <c r="AM37" s="292"/>
      <c r="AN37" s="292"/>
      <c r="AO37" s="104">
        <f t="shared" si="0"/>
        <v>0</v>
      </c>
      <c r="AP37" s="351"/>
      <c r="AQ37" s="361"/>
      <c r="AR37" s="361"/>
      <c r="AS37" s="361"/>
      <c r="AT37" s="319"/>
      <c r="AU37" s="692"/>
      <c r="AV37" s="355"/>
      <c r="AW37" s="356"/>
      <c r="AX37" s="356"/>
      <c r="AY37" s="357"/>
      <c r="AZ37" s="355"/>
      <c r="BA37" s="356"/>
      <c r="BB37" s="356"/>
      <c r="BC37" s="357"/>
      <c r="BD37" s="355"/>
      <c r="BE37" s="356"/>
      <c r="BF37" s="356"/>
      <c r="BG37" s="357"/>
      <c r="BH37" s="355"/>
      <c r="BI37" s="356"/>
      <c r="BJ37" s="356"/>
      <c r="BK37" s="357"/>
      <c r="BL37" s="355"/>
      <c r="BM37" s="356"/>
      <c r="BN37" s="356"/>
      <c r="BO37" s="357"/>
      <c r="BP37" s="355"/>
      <c r="BQ37" s="356"/>
      <c r="BR37" s="357"/>
      <c r="BS37" s="324"/>
      <c r="BT37" s="297"/>
      <c r="BU37" s="297"/>
      <c r="BV37" s="325"/>
      <c r="BW37" s="351"/>
      <c r="BX37" s="319"/>
      <c r="BY37" s="361"/>
      <c r="BZ37" s="361"/>
      <c r="CA37" s="319"/>
      <c r="CB37" s="692"/>
      <c r="CC37" s="355"/>
      <c r="CD37" s="356"/>
      <c r="CE37" s="356"/>
      <c r="CF37" s="357"/>
      <c r="CG37" s="382"/>
      <c r="CH37" s="383"/>
      <c r="CI37" s="383"/>
      <c r="CJ37" s="383"/>
      <c r="CK37" s="296"/>
      <c r="CL37" s="383"/>
      <c r="CM37" s="383"/>
      <c r="CN37" s="383"/>
      <c r="CO37" s="296"/>
      <c r="CP37" s="383"/>
      <c r="CQ37" s="383"/>
      <c r="CR37" s="585"/>
      <c r="CS37" s="355"/>
      <c r="CT37" s="356"/>
      <c r="CU37" s="356"/>
      <c r="CV37" s="357"/>
      <c r="CW37" s="382"/>
      <c r="CX37" s="383"/>
      <c r="CY37" s="383"/>
      <c r="CZ37" s="538"/>
      <c r="DA37" s="518"/>
      <c r="DB37" s="518"/>
      <c r="DC37" s="539"/>
      <c r="DD37" s="115"/>
      <c r="DE37" s="115"/>
      <c r="DF37" s="110"/>
      <c r="DG37" s="111"/>
      <c r="DH37" s="112"/>
      <c r="DI37" s="108"/>
      <c r="DJ37" s="111"/>
      <c r="DK37" s="113"/>
      <c r="DL37" s="113"/>
      <c r="DM37" s="113"/>
      <c r="DN37" s="107"/>
      <c r="DO37" s="108"/>
      <c r="DP37" s="108"/>
      <c r="DQ37" s="108"/>
      <c r="DR37" s="108"/>
      <c r="DS37" s="108"/>
      <c r="DT37" s="108"/>
      <c r="DU37" s="108"/>
      <c r="DV37" s="108"/>
      <c r="DW37" s="108"/>
      <c r="DX37" s="108"/>
      <c r="DY37" s="108"/>
      <c r="DZ37" s="108"/>
      <c r="EA37" s="108"/>
      <c r="EB37" s="108"/>
      <c r="EC37" s="108"/>
      <c r="ED37" s="116"/>
      <c r="EE37" s="117"/>
    </row>
    <row r="38" spans="1:135" s="61" customFormat="1" ht="18.75" customHeight="1" thickBot="1">
      <c r="A38" s="60"/>
      <c r="B38" s="376" t="s">
        <v>1590</v>
      </c>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7"/>
      <c r="BR38" s="377"/>
      <c r="BS38" s="377"/>
      <c r="BT38" s="377"/>
      <c r="BU38" s="377"/>
      <c r="BV38" s="377"/>
      <c r="BW38" s="377"/>
      <c r="BX38" s="377"/>
      <c r="BY38" s="377"/>
      <c r="BZ38" s="377"/>
      <c r="CA38" s="377"/>
      <c r="CB38" s="377"/>
      <c r="CC38" s="377"/>
      <c r="CD38" s="377"/>
      <c r="CE38" s="377"/>
      <c r="CF38" s="377"/>
      <c r="CG38" s="377"/>
      <c r="CH38" s="377"/>
      <c r="CI38" s="377"/>
      <c r="CJ38" s="377"/>
      <c r="CK38" s="377"/>
      <c r="CL38" s="377"/>
      <c r="CM38" s="377"/>
      <c r="CN38" s="377"/>
      <c r="CO38" s="377"/>
      <c r="CP38" s="377"/>
      <c r="CQ38" s="377"/>
      <c r="CR38" s="377"/>
      <c r="CS38" s="377"/>
      <c r="CT38" s="377"/>
      <c r="CU38" s="377"/>
      <c r="CV38" s="377"/>
      <c r="CW38" s="377"/>
      <c r="CX38" s="377"/>
      <c r="CY38" s="377"/>
      <c r="CZ38" s="377"/>
      <c r="DA38" s="377"/>
      <c r="DB38" s="377"/>
      <c r="DC38" s="379"/>
      <c r="DF38" s="62"/>
      <c r="DG38" s="63"/>
      <c r="DH38" s="64"/>
      <c r="DI38" s="65"/>
      <c r="DJ38" s="63"/>
      <c r="DK38" s="66"/>
      <c r="DL38" s="66"/>
      <c r="DM38" s="66"/>
      <c r="DN38" s="67"/>
      <c r="DO38" s="68"/>
      <c r="DP38" s="68"/>
      <c r="DQ38" s="68"/>
      <c r="DR38" s="68"/>
      <c r="DS38" s="68"/>
      <c r="DT38" s="68"/>
      <c r="DU38" s="68"/>
      <c r="DV38" s="68"/>
      <c r="DW38" s="68"/>
      <c r="DX38" s="68"/>
      <c r="DY38" s="68"/>
      <c r="DZ38" s="68"/>
      <c r="EA38" s="68"/>
      <c r="EB38" s="68"/>
      <c r="EC38" s="68"/>
      <c r="ED38" s="68"/>
      <c r="EE38" s="68"/>
    </row>
    <row r="39" spans="1:135" s="109" customFormat="1" ht="29.25" customHeight="1" thickBot="1">
      <c r="B39" s="380">
        <v>1</v>
      </c>
      <c r="C39" s="322"/>
      <c r="D39" s="158"/>
      <c r="E39" s="159"/>
      <c r="F39" s="159"/>
      <c r="G39" s="159"/>
      <c r="H39" s="159"/>
      <c r="I39" s="159"/>
      <c r="J39" s="159"/>
      <c r="K39" s="159"/>
      <c r="L39" s="159"/>
      <c r="M39" s="159"/>
      <c r="N39" s="159"/>
      <c r="O39" s="160"/>
      <c r="P39" s="358" t="s">
        <v>1711</v>
      </c>
      <c r="Q39" s="359"/>
      <c r="R39" s="359"/>
      <c r="S39" s="359"/>
      <c r="T39" s="360"/>
      <c r="U39" s="420" t="s">
        <v>1547</v>
      </c>
      <c r="V39" s="421"/>
      <c r="W39" s="421"/>
      <c r="X39" s="421"/>
      <c r="Y39" s="421"/>
      <c r="Z39" s="322" t="str">
        <f>IF(VLOOKUP($U39,Countries!$B$4:$C$224,2,FALSE)="","",VLOOKUP($U39,Countries!$B$4:$C$224,2,FALSE))</f>
        <v>X</v>
      </c>
      <c r="AA39" s="323"/>
      <c r="AB39" s="587" t="s">
        <v>1691</v>
      </c>
      <c r="AC39" s="588"/>
      <c r="AD39" s="589"/>
      <c r="AE39" s="358" t="s">
        <v>10</v>
      </c>
      <c r="AF39" s="359"/>
      <c r="AG39" s="359"/>
      <c r="AH39" s="359"/>
      <c r="AI39" s="360"/>
      <c r="AJ39" s="114" t="str">
        <f>VLOOKUP($AE39,ISIC4!$B$24:$C$53,2,FALSE)</f>
        <v>X</v>
      </c>
      <c r="AK39" s="309" t="s">
        <v>1547</v>
      </c>
      <c r="AL39" s="309"/>
      <c r="AM39" s="309"/>
      <c r="AN39" s="309"/>
      <c r="AO39" s="103">
        <f t="shared" ref="AO39:AO50" si="1">VLOOKUP(AK39,$AI$99:$BG$110,24,FALSE)</f>
        <v>0</v>
      </c>
      <c r="AP39" s="504"/>
      <c r="AQ39" s="317"/>
      <c r="AR39" s="317"/>
      <c r="AS39" s="316"/>
      <c r="AT39" s="317"/>
      <c r="AU39" s="318"/>
      <c r="AV39" s="515"/>
      <c r="AW39" s="513"/>
      <c r="AX39" s="513"/>
      <c r="AY39" s="578"/>
      <c r="AZ39" s="374"/>
      <c r="BA39" s="375"/>
      <c r="BB39" s="375"/>
      <c r="BC39" s="375"/>
      <c r="BD39" s="375"/>
      <c r="BE39" s="375"/>
      <c r="BF39" s="375"/>
      <c r="BG39" s="375"/>
      <c r="BH39" s="375"/>
      <c r="BI39" s="375"/>
      <c r="BJ39" s="375"/>
      <c r="BK39" s="579"/>
      <c r="BL39" s="515"/>
      <c r="BM39" s="513"/>
      <c r="BN39" s="513"/>
      <c r="BO39" s="578"/>
      <c r="BP39" s="374"/>
      <c r="BQ39" s="375"/>
      <c r="BR39" s="375"/>
      <c r="BS39" s="524"/>
      <c r="BT39" s="508"/>
      <c r="BU39" s="508"/>
      <c r="BV39" s="525"/>
      <c r="BW39" s="507"/>
      <c r="BX39" s="508"/>
      <c r="BY39" s="509"/>
      <c r="BZ39" s="693"/>
      <c r="CA39" s="694"/>
      <c r="CB39" s="695"/>
      <c r="CC39" s="515"/>
      <c r="CD39" s="516"/>
      <c r="CE39" s="516"/>
      <c r="CF39" s="517"/>
      <c r="CG39" s="374"/>
      <c r="CH39" s="381"/>
      <c r="CI39" s="381"/>
      <c r="CJ39" s="381"/>
      <c r="CK39" s="375"/>
      <c r="CL39" s="381"/>
      <c r="CM39" s="381"/>
      <c r="CN39" s="381"/>
      <c r="CO39" s="375"/>
      <c r="CP39" s="381"/>
      <c r="CQ39" s="381"/>
      <c r="CR39" s="584"/>
      <c r="CS39" s="515"/>
      <c r="CT39" s="516"/>
      <c r="CU39" s="516"/>
      <c r="CV39" s="517"/>
      <c r="CW39" s="374"/>
      <c r="CX39" s="381"/>
      <c r="CY39" s="381"/>
      <c r="CZ39" s="371"/>
      <c r="DA39" s="372"/>
      <c r="DB39" s="372"/>
      <c r="DC39" s="373"/>
      <c r="DD39" s="115"/>
      <c r="DE39" s="115"/>
      <c r="DF39" s="110"/>
      <c r="DG39" s="111"/>
      <c r="DH39" s="112"/>
      <c r="DI39" s="108"/>
      <c r="DJ39" s="111"/>
      <c r="DK39" s="113"/>
      <c r="DL39" s="113"/>
      <c r="DM39" s="113"/>
      <c r="DN39" s="107"/>
      <c r="DO39" s="108"/>
      <c r="DP39" s="108"/>
      <c r="DQ39" s="108"/>
      <c r="DR39" s="108"/>
      <c r="DS39" s="108"/>
      <c r="DT39" s="108"/>
      <c r="DU39" s="108"/>
      <c r="DV39" s="108"/>
      <c r="DW39" s="108"/>
      <c r="DX39" s="108"/>
      <c r="DY39" s="108"/>
      <c r="DZ39" s="108"/>
      <c r="EA39" s="108"/>
      <c r="EB39" s="108"/>
      <c r="EC39" s="108"/>
      <c r="ED39" s="116"/>
      <c r="EE39" s="117"/>
    </row>
    <row r="40" spans="1:135" s="109" customFormat="1" ht="29.25" customHeight="1" thickBot="1">
      <c r="A40" s="105"/>
      <c r="B40" s="347">
        <v>2</v>
      </c>
      <c r="C40" s="304"/>
      <c r="D40" s="149"/>
      <c r="E40" s="150"/>
      <c r="F40" s="150"/>
      <c r="G40" s="150"/>
      <c r="H40" s="150"/>
      <c r="I40" s="150"/>
      <c r="J40" s="150"/>
      <c r="K40" s="150"/>
      <c r="L40" s="150"/>
      <c r="M40" s="150"/>
      <c r="N40" s="150"/>
      <c r="O40" s="151"/>
      <c r="P40" s="306" t="s">
        <v>1712</v>
      </c>
      <c r="Q40" s="307"/>
      <c r="R40" s="307"/>
      <c r="S40" s="307"/>
      <c r="T40" s="308"/>
      <c r="U40" s="302" t="s">
        <v>1547</v>
      </c>
      <c r="V40" s="303"/>
      <c r="W40" s="303"/>
      <c r="X40" s="303"/>
      <c r="Y40" s="303"/>
      <c r="Z40" s="304" t="str">
        <f>IF(VLOOKUP($U40,Countries!$B$4:$C$224,2,FALSE)="","",VLOOKUP($U40,Countries!$B$4:$C$224,2,FALSE))</f>
        <v>X</v>
      </c>
      <c r="AA40" s="305"/>
      <c r="AB40" s="348" t="s">
        <v>1691</v>
      </c>
      <c r="AC40" s="349"/>
      <c r="AD40" s="350"/>
      <c r="AE40" s="306" t="s">
        <v>10</v>
      </c>
      <c r="AF40" s="307"/>
      <c r="AG40" s="307"/>
      <c r="AH40" s="307"/>
      <c r="AI40" s="308"/>
      <c r="AJ40" s="114" t="str">
        <f>VLOOKUP($AE40,ISIC4!$B$24:$C$53,2,FALSE)</f>
        <v>X</v>
      </c>
      <c r="AK40" s="309" t="s">
        <v>1547</v>
      </c>
      <c r="AL40" s="309"/>
      <c r="AM40" s="309"/>
      <c r="AN40" s="309"/>
      <c r="AO40" s="103">
        <f t="shared" si="1"/>
        <v>0</v>
      </c>
      <c r="AP40" s="351"/>
      <c r="AQ40" s="320"/>
      <c r="AR40" s="320"/>
      <c r="AS40" s="319"/>
      <c r="AT40" s="320"/>
      <c r="AU40" s="321"/>
      <c r="AV40" s="314"/>
      <c r="AW40" s="286"/>
      <c r="AX40" s="286"/>
      <c r="AY40" s="315"/>
      <c r="AZ40" s="311"/>
      <c r="BA40" s="312"/>
      <c r="BB40" s="312"/>
      <c r="BC40" s="312"/>
      <c r="BD40" s="312"/>
      <c r="BE40" s="312"/>
      <c r="BF40" s="312"/>
      <c r="BG40" s="312"/>
      <c r="BH40" s="312"/>
      <c r="BI40" s="312"/>
      <c r="BJ40" s="312"/>
      <c r="BK40" s="313"/>
      <c r="BL40" s="314"/>
      <c r="BM40" s="286"/>
      <c r="BN40" s="286"/>
      <c r="BO40" s="315"/>
      <c r="BP40" s="311"/>
      <c r="BQ40" s="312"/>
      <c r="BR40" s="312"/>
      <c r="BS40" s="353"/>
      <c r="BT40" s="300"/>
      <c r="BU40" s="300"/>
      <c r="BV40" s="354"/>
      <c r="BW40" s="299"/>
      <c r="BX40" s="300"/>
      <c r="BY40" s="301"/>
      <c r="BZ40" s="236"/>
      <c r="CA40" s="236"/>
      <c r="CB40" s="236"/>
      <c r="CC40" s="314"/>
      <c r="CD40" s="363"/>
      <c r="CE40" s="363"/>
      <c r="CF40" s="364"/>
      <c r="CG40" s="311"/>
      <c r="CH40" s="352"/>
      <c r="CI40" s="352"/>
      <c r="CJ40" s="352"/>
      <c r="CK40" s="312"/>
      <c r="CL40" s="352"/>
      <c r="CM40" s="352"/>
      <c r="CN40" s="352"/>
      <c r="CO40" s="312"/>
      <c r="CP40" s="352"/>
      <c r="CQ40" s="352"/>
      <c r="CR40" s="583"/>
      <c r="CS40" s="314"/>
      <c r="CT40" s="363"/>
      <c r="CU40" s="363"/>
      <c r="CV40" s="364"/>
      <c r="CW40" s="311"/>
      <c r="CX40" s="352"/>
      <c r="CY40" s="352"/>
      <c r="CZ40" s="345"/>
      <c r="DA40" s="344"/>
      <c r="DB40" s="344"/>
      <c r="DC40" s="346"/>
      <c r="DD40" s="118"/>
      <c r="DE40" s="118"/>
      <c r="DF40" s="106"/>
      <c r="DG40" s="106"/>
      <c r="DH40" s="106"/>
      <c r="DI40" s="106"/>
      <c r="DJ40" s="106"/>
      <c r="DK40" s="106"/>
      <c r="DL40" s="106"/>
      <c r="DM40" s="106"/>
      <c r="DN40" s="107"/>
      <c r="DO40" s="108"/>
      <c r="DP40" s="108"/>
      <c r="DQ40" s="108"/>
      <c r="DR40" s="108"/>
      <c r="DS40" s="108"/>
      <c r="DT40" s="108"/>
      <c r="DU40" s="108"/>
      <c r="DV40" s="108"/>
      <c r="DW40" s="108"/>
      <c r="DX40" s="108"/>
      <c r="DY40" s="108"/>
      <c r="DZ40" s="108"/>
      <c r="EA40" s="108"/>
      <c r="EB40" s="108"/>
      <c r="EC40" s="108"/>
      <c r="ED40" s="116"/>
      <c r="EE40" s="117"/>
    </row>
    <row r="41" spans="1:135" s="109" customFormat="1" ht="29.25" customHeight="1" thickBot="1">
      <c r="B41" s="347">
        <v>3</v>
      </c>
      <c r="C41" s="304"/>
      <c r="D41" s="149"/>
      <c r="E41" s="150"/>
      <c r="F41" s="150"/>
      <c r="G41" s="150"/>
      <c r="H41" s="150"/>
      <c r="I41" s="150"/>
      <c r="J41" s="150"/>
      <c r="K41" s="150"/>
      <c r="L41" s="150"/>
      <c r="M41" s="150"/>
      <c r="N41" s="150"/>
      <c r="O41" s="151"/>
      <c r="P41" s="306" t="s">
        <v>10</v>
      </c>
      <c r="Q41" s="307"/>
      <c r="R41" s="307"/>
      <c r="S41" s="307"/>
      <c r="T41" s="308"/>
      <c r="U41" s="302" t="s">
        <v>1547</v>
      </c>
      <c r="V41" s="303"/>
      <c r="W41" s="303"/>
      <c r="X41" s="303"/>
      <c r="Y41" s="303"/>
      <c r="Z41" s="304" t="str">
        <f>IF(VLOOKUP($U41,Countries!$B$4:$C$224,2,FALSE)="","",VLOOKUP($U41,Countries!$B$4:$C$224,2,FALSE))</f>
        <v>X</v>
      </c>
      <c r="AA41" s="305"/>
      <c r="AB41" s="348" t="s">
        <v>1691</v>
      </c>
      <c r="AC41" s="349"/>
      <c r="AD41" s="350"/>
      <c r="AE41" s="306" t="s">
        <v>10</v>
      </c>
      <c r="AF41" s="307"/>
      <c r="AG41" s="307"/>
      <c r="AH41" s="307"/>
      <c r="AI41" s="308"/>
      <c r="AJ41" s="114" t="str">
        <f>VLOOKUP($AE41,ISIC4!$B$24:$C$53,2,FALSE)</f>
        <v>X</v>
      </c>
      <c r="AK41" s="309" t="s">
        <v>1547</v>
      </c>
      <c r="AL41" s="309"/>
      <c r="AM41" s="309"/>
      <c r="AN41" s="309"/>
      <c r="AO41" s="103">
        <f t="shared" si="1"/>
        <v>0</v>
      </c>
      <c r="AP41" s="351"/>
      <c r="AQ41" s="320"/>
      <c r="AR41" s="320"/>
      <c r="AS41" s="319"/>
      <c r="AT41" s="320"/>
      <c r="AU41" s="321"/>
      <c r="AV41" s="314"/>
      <c r="AW41" s="286"/>
      <c r="AX41" s="286"/>
      <c r="AY41" s="315"/>
      <c r="AZ41" s="311"/>
      <c r="BA41" s="312"/>
      <c r="BB41" s="312"/>
      <c r="BC41" s="312"/>
      <c r="BD41" s="312"/>
      <c r="BE41" s="312"/>
      <c r="BF41" s="312"/>
      <c r="BG41" s="312"/>
      <c r="BH41" s="312"/>
      <c r="BI41" s="312"/>
      <c r="BJ41" s="312"/>
      <c r="BK41" s="313"/>
      <c r="BL41" s="314"/>
      <c r="BM41" s="286"/>
      <c r="BN41" s="286"/>
      <c r="BO41" s="315"/>
      <c r="BP41" s="311"/>
      <c r="BQ41" s="312"/>
      <c r="BR41" s="312"/>
      <c r="BS41" s="353"/>
      <c r="BT41" s="300"/>
      <c r="BU41" s="300"/>
      <c r="BV41" s="354"/>
      <c r="BW41" s="299"/>
      <c r="BX41" s="300"/>
      <c r="BY41" s="301"/>
      <c r="BZ41" s="236"/>
      <c r="CA41" s="236"/>
      <c r="CB41" s="236"/>
      <c r="CC41" s="314"/>
      <c r="CD41" s="363"/>
      <c r="CE41" s="363"/>
      <c r="CF41" s="364"/>
      <c r="CG41" s="311"/>
      <c r="CH41" s="352"/>
      <c r="CI41" s="352"/>
      <c r="CJ41" s="352"/>
      <c r="CK41" s="312"/>
      <c r="CL41" s="352"/>
      <c r="CM41" s="352"/>
      <c r="CN41" s="352"/>
      <c r="CO41" s="312"/>
      <c r="CP41" s="352"/>
      <c r="CQ41" s="352"/>
      <c r="CR41" s="583"/>
      <c r="CS41" s="314"/>
      <c r="CT41" s="363"/>
      <c r="CU41" s="363"/>
      <c r="CV41" s="364"/>
      <c r="CW41" s="311"/>
      <c r="CX41" s="352"/>
      <c r="CY41" s="352"/>
      <c r="CZ41" s="345"/>
      <c r="DA41" s="344"/>
      <c r="DB41" s="344"/>
      <c r="DC41" s="346"/>
      <c r="DD41" s="115"/>
      <c r="DE41" s="115"/>
      <c r="DF41" s="110"/>
      <c r="DG41" s="111"/>
      <c r="DH41" s="112"/>
      <c r="DI41" s="108"/>
      <c r="DJ41" s="111"/>
      <c r="DK41" s="113"/>
      <c r="DL41" s="113"/>
      <c r="DM41" s="113"/>
      <c r="DN41" s="107"/>
      <c r="DO41" s="108"/>
      <c r="DP41" s="108"/>
      <c r="DQ41" s="108"/>
      <c r="DR41" s="108"/>
      <c r="DS41" s="108"/>
      <c r="DT41" s="108"/>
      <c r="DU41" s="108"/>
      <c r="DV41" s="108"/>
      <c r="DW41" s="108"/>
      <c r="DX41" s="108"/>
      <c r="DY41" s="108"/>
      <c r="DZ41" s="108"/>
      <c r="EA41" s="108"/>
      <c r="EB41" s="108"/>
      <c r="EC41" s="108"/>
      <c r="ED41" s="116"/>
      <c r="EE41" s="117"/>
    </row>
    <row r="42" spans="1:135" s="109" customFormat="1" ht="29.25" customHeight="1" thickBot="1">
      <c r="A42" s="105"/>
      <c r="B42" s="347">
        <v>4</v>
      </c>
      <c r="C42" s="304"/>
      <c r="D42" s="149"/>
      <c r="E42" s="150"/>
      <c r="F42" s="150"/>
      <c r="G42" s="150"/>
      <c r="H42" s="150"/>
      <c r="I42" s="150"/>
      <c r="J42" s="150"/>
      <c r="K42" s="150"/>
      <c r="L42" s="150"/>
      <c r="M42" s="150"/>
      <c r="N42" s="150"/>
      <c r="O42" s="151"/>
      <c r="P42" s="306" t="s">
        <v>10</v>
      </c>
      <c r="Q42" s="307"/>
      <c r="R42" s="307"/>
      <c r="S42" s="307"/>
      <c r="T42" s="308"/>
      <c r="U42" s="302" t="s">
        <v>1547</v>
      </c>
      <c r="V42" s="303"/>
      <c r="W42" s="303"/>
      <c r="X42" s="303"/>
      <c r="Y42" s="303"/>
      <c r="Z42" s="304" t="str">
        <f>IF(VLOOKUP($U42,Countries!$B$4:$C$224,2,FALSE)="","",VLOOKUP($U42,Countries!$B$4:$C$224,2,FALSE))</f>
        <v>X</v>
      </c>
      <c r="AA42" s="305"/>
      <c r="AB42" s="348" t="s">
        <v>1691</v>
      </c>
      <c r="AC42" s="349"/>
      <c r="AD42" s="350"/>
      <c r="AE42" s="306" t="s">
        <v>10</v>
      </c>
      <c r="AF42" s="307"/>
      <c r="AG42" s="307"/>
      <c r="AH42" s="307"/>
      <c r="AI42" s="308"/>
      <c r="AJ42" s="114" t="str">
        <f>VLOOKUP($AE42,ISIC4!$B$24:$C$53,2,FALSE)</f>
        <v>X</v>
      </c>
      <c r="AK42" s="309" t="s">
        <v>1547</v>
      </c>
      <c r="AL42" s="309"/>
      <c r="AM42" s="309"/>
      <c r="AN42" s="309"/>
      <c r="AO42" s="103">
        <f t="shared" si="1"/>
        <v>0</v>
      </c>
      <c r="AP42" s="351"/>
      <c r="AQ42" s="320"/>
      <c r="AR42" s="320"/>
      <c r="AS42" s="319"/>
      <c r="AT42" s="320"/>
      <c r="AU42" s="321"/>
      <c r="AV42" s="314"/>
      <c r="AW42" s="286"/>
      <c r="AX42" s="286"/>
      <c r="AY42" s="315"/>
      <c r="AZ42" s="311"/>
      <c r="BA42" s="312"/>
      <c r="BB42" s="312"/>
      <c r="BC42" s="312"/>
      <c r="BD42" s="312"/>
      <c r="BE42" s="312"/>
      <c r="BF42" s="312"/>
      <c r="BG42" s="312"/>
      <c r="BH42" s="312"/>
      <c r="BI42" s="312"/>
      <c r="BJ42" s="312"/>
      <c r="BK42" s="313"/>
      <c r="BL42" s="314"/>
      <c r="BM42" s="286"/>
      <c r="BN42" s="286"/>
      <c r="BO42" s="315"/>
      <c r="BP42" s="311"/>
      <c r="BQ42" s="312"/>
      <c r="BR42" s="312"/>
      <c r="BS42" s="353"/>
      <c r="BT42" s="300"/>
      <c r="BU42" s="300"/>
      <c r="BV42" s="354"/>
      <c r="BW42" s="299"/>
      <c r="BX42" s="300"/>
      <c r="BY42" s="301"/>
      <c r="BZ42" s="236"/>
      <c r="CA42" s="236"/>
      <c r="CB42" s="236"/>
      <c r="CC42" s="314"/>
      <c r="CD42" s="363"/>
      <c r="CE42" s="363"/>
      <c r="CF42" s="364"/>
      <c r="CG42" s="311"/>
      <c r="CH42" s="352"/>
      <c r="CI42" s="352"/>
      <c r="CJ42" s="352"/>
      <c r="CK42" s="312"/>
      <c r="CL42" s="352"/>
      <c r="CM42" s="352"/>
      <c r="CN42" s="352"/>
      <c r="CO42" s="312"/>
      <c r="CP42" s="352"/>
      <c r="CQ42" s="352"/>
      <c r="CR42" s="583"/>
      <c r="CS42" s="314"/>
      <c r="CT42" s="363"/>
      <c r="CU42" s="363"/>
      <c r="CV42" s="364"/>
      <c r="CW42" s="311"/>
      <c r="CX42" s="352"/>
      <c r="CY42" s="352"/>
      <c r="CZ42" s="345"/>
      <c r="DA42" s="344"/>
      <c r="DB42" s="344"/>
      <c r="DC42" s="346"/>
      <c r="DD42" s="118"/>
      <c r="DE42" s="118"/>
      <c r="DF42" s="106"/>
      <c r="DG42" s="106"/>
      <c r="DH42" s="106"/>
      <c r="DI42" s="106"/>
      <c r="DJ42" s="106"/>
      <c r="DK42" s="106"/>
      <c r="DL42" s="106"/>
      <c r="DM42" s="106"/>
      <c r="DN42" s="107"/>
      <c r="DO42" s="108"/>
      <c r="DP42" s="108"/>
      <c r="DQ42" s="108"/>
      <c r="DR42" s="108"/>
      <c r="DS42" s="108"/>
      <c r="DT42" s="108"/>
      <c r="DU42" s="108"/>
      <c r="DV42" s="108"/>
      <c r="DW42" s="108"/>
      <c r="DX42" s="108"/>
      <c r="DY42" s="108"/>
      <c r="DZ42" s="108"/>
      <c r="EA42" s="108"/>
      <c r="EB42" s="108"/>
      <c r="EC42" s="108"/>
      <c r="ED42" s="116"/>
      <c r="EE42" s="117"/>
    </row>
    <row r="43" spans="1:135" s="109" customFormat="1" ht="29.25" customHeight="1" thickBot="1">
      <c r="B43" s="347">
        <v>5</v>
      </c>
      <c r="C43" s="304"/>
      <c r="D43" s="149"/>
      <c r="E43" s="150"/>
      <c r="F43" s="150"/>
      <c r="G43" s="150"/>
      <c r="H43" s="150"/>
      <c r="I43" s="150"/>
      <c r="J43" s="150"/>
      <c r="K43" s="150"/>
      <c r="L43" s="150"/>
      <c r="M43" s="150"/>
      <c r="N43" s="150"/>
      <c r="O43" s="151"/>
      <c r="P43" s="306" t="s">
        <v>10</v>
      </c>
      <c r="Q43" s="307"/>
      <c r="R43" s="307"/>
      <c r="S43" s="307"/>
      <c r="T43" s="308"/>
      <c r="U43" s="302" t="s">
        <v>1547</v>
      </c>
      <c r="V43" s="303"/>
      <c r="W43" s="303"/>
      <c r="X43" s="303"/>
      <c r="Y43" s="303"/>
      <c r="Z43" s="304" t="str">
        <f>IF(VLOOKUP($U43,Countries!$B$4:$C$224,2,FALSE)="","",VLOOKUP($U43,Countries!$B$4:$C$224,2,FALSE))</f>
        <v>X</v>
      </c>
      <c r="AA43" s="305"/>
      <c r="AB43" s="348" t="s">
        <v>1691</v>
      </c>
      <c r="AC43" s="349"/>
      <c r="AD43" s="350"/>
      <c r="AE43" s="306" t="s">
        <v>10</v>
      </c>
      <c r="AF43" s="307"/>
      <c r="AG43" s="307"/>
      <c r="AH43" s="307"/>
      <c r="AI43" s="308"/>
      <c r="AJ43" s="114" t="str">
        <f>VLOOKUP($AE43,ISIC4!$B$24:$C$53,2,FALSE)</f>
        <v>X</v>
      </c>
      <c r="AK43" s="309" t="s">
        <v>1547</v>
      </c>
      <c r="AL43" s="309"/>
      <c r="AM43" s="309"/>
      <c r="AN43" s="309"/>
      <c r="AO43" s="103">
        <f t="shared" si="1"/>
        <v>0</v>
      </c>
      <c r="AP43" s="351"/>
      <c r="AQ43" s="320"/>
      <c r="AR43" s="320"/>
      <c r="AS43" s="319"/>
      <c r="AT43" s="320"/>
      <c r="AU43" s="321"/>
      <c r="AV43" s="314"/>
      <c r="AW43" s="286"/>
      <c r="AX43" s="286"/>
      <c r="AY43" s="315"/>
      <c r="AZ43" s="311"/>
      <c r="BA43" s="312"/>
      <c r="BB43" s="312"/>
      <c r="BC43" s="312"/>
      <c r="BD43" s="312"/>
      <c r="BE43" s="312"/>
      <c r="BF43" s="312"/>
      <c r="BG43" s="312"/>
      <c r="BH43" s="312"/>
      <c r="BI43" s="312"/>
      <c r="BJ43" s="312"/>
      <c r="BK43" s="313"/>
      <c r="BL43" s="314"/>
      <c r="BM43" s="286"/>
      <c r="BN43" s="286"/>
      <c r="BO43" s="315"/>
      <c r="BP43" s="311"/>
      <c r="BQ43" s="312"/>
      <c r="BR43" s="312"/>
      <c r="BS43" s="353"/>
      <c r="BT43" s="300"/>
      <c r="BU43" s="300"/>
      <c r="BV43" s="354"/>
      <c r="BW43" s="299"/>
      <c r="BX43" s="300"/>
      <c r="BY43" s="301"/>
      <c r="BZ43" s="236"/>
      <c r="CA43" s="236"/>
      <c r="CB43" s="236"/>
      <c r="CC43" s="314"/>
      <c r="CD43" s="363"/>
      <c r="CE43" s="363"/>
      <c r="CF43" s="364"/>
      <c r="CG43" s="311"/>
      <c r="CH43" s="352"/>
      <c r="CI43" s="352"/>
      <c r="CJ43" s="352"/>
      <c r="CK43" s="312"/>
      <c r="CL43" s="352"/>
      <c r="CM43" s="352"/>
      <c r="CN43" s="352"/>
      <c r="CO43" s="312"/>
      <c r="CP43" s="352"/>
      <c r="CQ43" s="352"/>
      <c r="CR43" s="583"/>
      <c r="CS43" s="314"/>
      <c r="CT43" s="363"/>
      <c r="CU43" s="363"/>
      <c r="CV43" s="364"/>
      <c r="CW43" s="311"/>
      <c r="CX43" s="352"/>
      <c r="CY43" s="352"/>
      <c r="CZ43" s="345"/>
      <c r="DA43" s="344"/>
      <c r="DB43" s="344"/>
      <c r="DC43" s="346"/>
      <c r="DD43" s="115"/>
      <c r="DE43" s="115"/>
      <c r="DF43" s="110"/>
      <c r="DG43" s="111"/>
      <c r="DH43" s="112"/>
      <c r="DI43" s="108"/>
      <c r="DJ43" s="111"/>
      <c r="DK43" s="113"/>
      <c r="DL43" s="113"/>
      <c r="DM43" s="113"/>
      <c r="DN43" s="107"/>
      <c r="DO43" s="108"/>
      <c r="DP43" s="108"/>
      <c r="DQ43" s="108"/>
      <c r="DR43" s="108"/>
      <c r="DS43" s="108"/>
      <c r="DT43" s="108"/>
      <c r="DU43" s="108"/>
      <c r="DV43" s="108"/>
      <c r="DW43" s="108"/>
      <c r="DX43" s="108"/>
      <c r="DY43" s="108"/>
      <c r="DZ43" s="108"/>
      <c r="EA43" s="108"/>
      <c r="EB43" s="108"/>
      <c r="EC43" s="108"/>
      <c r="ED43" s="116"/>
      <c r="EE43" s="117"/>
    </row>
    <row r="44" spans="1:135" s="109" customFormat="1" ht="29.25" hidden="1" customHeight="1" thickBot="1">
      <c r="A44" s="105"/>
      <c r="B44" s="347">
        <v>6</v>
      </c>
      <c r="C44" s="304"/>
      <c r="D44" s="149"/>
      <c r="E44" s="150"/>
      <c r="F44" s="150"/>
      <c r="G44" s="150"/>
      <c r="H44" s="150"/>
      <c r="I44" s="150"/>
      <c r="J44" s="150"/>
      <c r="K44" s="150"/>
      <c r="L44" s="150"/>
      <c r="M44" s="150"/>
      <c r="N44" s="150"/>
      <c r="O44" s="151"/>
      <c r="P44" s="306" t="s">
        <v>10</v>
      </c>
      <c r="Q44" s="307"/>
      <c r="R44" s="307"/>
      <c r="S44" s="307"/>
      <c r="T44" s="308"/>
      <c r="U44" s="302" t="s">
        <v>1547</v>
      </c>
      <c r="V44" s="303"/>
      <c r="W44" s="303"/>
      <c r="X44" s="303"/>
      <c r="Y44" s="303"/>
      <c r="Z44" s="304" t="str">
        <f>IF(VLOOKUP($U44,Countries!$B$4:$C$224,2,FALSE)="","",VLOOKUP($U44,Countries!$B$4:$C$224,2,FALSE))</f>
        <v>X</v>
      </c>
      <c r="AA44" s="305"/>
      <c r="AB44" s="348" t="s">
        <v>1691</v>
      </c>
      <c r="AC44" s="349"/>
      <c r="AD44" s="350"/>
      <c r="AE44" s="306" t="s">
        <v>10</v>
      </c>
      <c r="AF44" s="307"/>
      <c r="AG44" s="307"/>
      <c r="AH44" s="307"/>
      <c r="AI44" s="308"/>
      <c r="AJ44" s="114" t="str">
        <f>VLOOKUP($AE44,ISIC4!$B$24:$C$53,2,FALSE)</f>
        <v>X</v>
      </c>
      <c r="AK44" s="309" t="s">
        <v>1547</v>
      </c>
      <c r="AL44" s="309"/>
      <c r="AM44" s="309"/>
      <c r="AN44" s="309"/>
      <c r="AO44" s="103">
        <f t="shared" si="1"/>
        <v>0</v>
      </c>
      <c r="AP44" s="351"/>
      <c r="AQ44" s="320"/>
      <c r="AR44" s="320"/>
      <c r="AS44" s="319"/>
      <c r="AT44" s="320"/>
      <c r="AU44" s="321"/>
      <c r="AV44" s="314"/>
      <c r="AW44" s="286"/>
      <c r="AX44" s="286"/>
      <c r="AY44" s="315"/>
      <c r="AZ44" s="311"/>
      <c r="BA44" s="312"/>
      <c r="BB44" s="312"/>
      <c r="BC44" s="312"/>
      <c r="BD44" s="312"/>
      <c r="BE44" s="312"/>
      <c r="BF44" s="312"/>
      <c r="BG44" s="312"/>
      <c r="BH44" s="312"/>
      <c r="BI44" s="312"/>
      <c r="BJ44" s="312"/>
      <c r="BK44" s="313"/>
      <c r="BL44" s="314"/>
      <c r="BM44" s="286"/>
      <c r="BN44" s="286"/>
      <c r="BO44" s="315"/>
      <c r="BP44" s="311"/>
      <c r="BQ44" s="312"/>
      <c r="BR44" s="312"/>
      <c r="BS44" s="353"/>
      <c r="BT44" s="300"/>
      <c r="BU44" s="300"/>
      <c r="BV44" s="354"/>
      <c r="BW44" s="299"/>
      <c r="BX44" s="300"/>
      <c r="BY44" s="301"/>
      <c r="BZ44" s="236"/>
      <c r="CA44" s="236"/>
      <c r="CB44" s="236"/>
      <c r="CC44" s="314"/>
      <c r="CD44" s="363"/>
      <c r="CE44" s="363"/>
      <c r="CF44" s="364"/>
      <c r="CG44" s="311"/>
      <c r="CH44" s="352"/>
      <c r="CI44" s="352"/>
      <c r="CJ44" s="352"/>
      <c r="CK44" s="312"/>
      <c r="CL44" s="352"/>
      <c r="CM44" s="352"/>
      <c r="CN44" s="352"/>
      <c r="CO44" s="312"/>
      <c r="CP44" s="352"/>
      <c r="CQ44" s="352"/>
      <c r="CR44" s="583"/>
      <c r="CS44" s="314"/>
      <c r="CT44" s="363"/>
      <c r="CU44" s="363"/>
      <c r="CV44" s="364"/>
      <c r="CW44" s="311"/>
      <c r="CX44" s="352"/>
      <c r="CY44" s="352"/>
      <c r="CZ44" s="345"/>
      <c r="DA44" s="344"/>
      <c r="DB44" s="344"/>
      <c r="DC44" s="346"/>
      <c r="DD44" s="118"/>
      <c r="DE44" s="118"/>
      <c r="DF44" s="106"/>
      <c r="DG44" s="106"/>
      <c r="DH44" s="106"/>
      <c r="DI44" s="106"/>
      <c r="DJ44" s="106"/>
      <c r="DK44" s="106"/>
      <c r="DL44" s="106"/>
      <c r="DM44" s="106"/>
      <c r="DN44" s="107"/>
      <c r="DO44" s="108"/>
      <c r="DP44" s="108"/>
      <c r="DQ44" s="108"/>
      <c r="DR44" s="108"/>
      <c r="DS44" s="108"/>
      <c r="DT44" s="108"/>
      <c r="DU44" s="108"/>
      <c r="DV44" s="108"/>
      <c r="DW44" s="108"/>
      <c r="DX44" s="108"/>
      <c r="DY44" s="108"/>
      <c r="DZ44" s="108"/>
      <c r="EA44" s="108"/>
      <c r="EB44" s="108"/>
      <c r="EC44" s="108"/>
      <c r="ED44" s="116"/>
      <c r="EE44" s="117"/>
    </row>
    <row r="45" spans="1:135" s="109" customFormat="1" ht="29.25" hidden="1" customHeight="1" thickBot="1">
      <c r="B45" s="347">
        <v>7</v>
      </c>
      <c r="C45" s="304"/>
      <c r="D45" s="149"/>
      <c r="E45" s="150"/>
      <c r="F45" s="150"/>
      <c r="G45" s="150"/>
      <c r="H45" s="150"/>
      <c r="I45" s="150"/>
      <c r="J45" s="150"/>
      <c r="K45" s="150"/>
      <c r="L45" s="150"/>
      <c r="M45" s="150"/>
      <c r="N45" s="150"/>
      <c r="O45" s="151"/>
      <c r="P45" s="306" t="s">
        <v>10</v>
      </c>
      <c r="Q45" s="307"/>
      <c r="R45" s="307"/>
      <c r="S45" s="307"/>
      <c r="T45" s="308"/>
      <c r="U45" s="302" t="s">
        <v>1547</v>
      </c>
      <c r="V45" s="303"/>
      <c r="W45" s="303"/>
      <c r="X45" s="303"/>
      <c r="Y45" s="303"/>
      <c r="Z45" s="304" t="str">
        <f>IF(VLOOKUP($U45,Countries!$B$4:$C$224,2,FALSE)="","",VLOOKUP($U45,Countries!$B$4:$C$224,2,FALSE))</f>
        <v>X</v>
      </c>
      <c r="AA45" s="305"/>
      <c r="AB45" s="348" t="s">
        <v>1691</v>
      </c>
      <c r="AC45" s="349"/>
      <c r="AD45" s="350"/>
      <c r="AE45" s="306" t="s">
        <v>10</v>
      </c>
      <c r="AF45" s="307"/>
      <c r="AG45" s="307"/>
      <c r="AH45" s="307"/>
      <c r="AI45" s="308"/>
      <c r="AJ45" s="114" t="str">
        <f>VLOOKUP($AE45,ISIC4!$B$24:$C$53,2,FALSE)</f>
        <v>X</v>
      </c>
      <c r="AK45" s="309" t="s">
        <v>1547</v>
      </c>
      <c r="AL45" s="309"/>
      <c r="AM45" s="309"/>
      <c r="AN45" s="309"/>
      <c r="AO45" s="103">
        <f t="shared" si="1"/>
        <v>0</v>
      </c>
      <c r="AP45" s="351"/>
      <c r="AQ45" s="320"/>
      <c r="AR45" s="320"/>
      <c r="AS45" s="319"/>
      <c r="AT45" s="320"/>
      <c r="AU45" s="321"/>
      <c r="AV45" s="314"/>
      <c r="AW45" s="286"/>
      <c r="AX45" s="286"/>
      <c r="AY45" s="315"/>
      <c r="AZ45" s="311"/>
      <c r="BA45" s="312"/>
      <c r="BB45" s="312"/>
      <c r="BC45" s="312"/>
      <c r="BD45" s="312"/>
      <c r="BE45" s="312"/>
      <c r="BF45" s="312"/>
      <c r="BG45" s="312"/>
      <c r="BH45" s="312"/>
      <c r="BI45" s="312"/>
      <c r="BJ45" s="312"/>
      <c r="BK45" s="313"/>
      <c r="BL45" s="314"/>
      <c r="BM45" s="286"/>
      <c r="BN45" s="286"/>
      <c r="BO45" s="315"/>
      <c r="BP45" s="311"/>
      <c r="BQ45" s="312"/>
      <c r="BR45" s="312"/>
      <c r="BS45" s="353"/>
      <c r="BT45" s="300"/>
      <c r="BU45" s="300"/>
      <c r="BV45" s="354"/>
      <c r="BW45" s="299"/>
      <c r="BX45" s="300"/>
      <c r="BY45" s="301"/>
      <c r="BZ45" s="236"/>
      <c r="CA45" s="236"/>
      <c r="CB45" s="236"/>
      <c r="CC45" s="314"/>
      <c r="CD45" s="363"/>
      <c r="CE45" s="363"/>
      <c r="CF45" s="364"/>
      <c r="CG45" s="311"/>
      <c r="CH45" s="352"/>
      <c r="CI45" s="352"/>
      <c r="CJ45" s="352"/>
      <c r="CK45" s="312"/>
      <c r="CL45" s="352"/>
      <c r="CM45" s="352"/>
      <c r="CN45" s="352"/>
      <c r="CO45" s="312"/>
      <c r="CP45" s="352"/>
      <c r="CQ45" s="352"/>
      <c r="CR45" s="583"/>
      <c r="CS45" s="314"/>
      <c r="CT45" s="363"/>
      <c r="CU45" s="363"/>
      <c r="CV45" s="364"/>
      <c r="CW45" s="311"/>
      <c r="CX45" s="352"/>
      <c r="CY45" s="352"/>
      <c r="CZ45" s="345"/>
      <c r="DA45" s="344"/>
      <c r="DB45" s="344"/>
      <c r="DC45" s="346"/>
      <c r="DD45" s="115"/>
      <c r="DE45" s="115"/>
      <c r="DF45" s="110"/>
      <c r="DG45" s="111"/>
      <c r="DH45" s="112"/>
      <c r="DI45" s="108"/>
      <c r="DJ45" s="111"/>
      <c r="DK45" s="113"/>
      <c r="DL45" s="113"/>
      <c r="DM45" s="113"/>
      <c r="DN45" s="107"/>
      <c r="DO45" s="108"/>
      <c r="DP45" s="108"/>
      <c r="DQ45" s="108"/>
      <c r="DR45" s="108"/>
      <c r="DS45" s="108"/>
      <c r="DT45" s="108"/>
      <c r="DU45" s="108"/>
      <c r="DV45" s="108"/>
      <c r="DW45" s="108"/>
      <c r="DX45" s="108"/>
      <c r="DY45" s="108"/>
      <c r="DZ45" s="108"/>
      <c r="EA45" s="108"/>
      <c r="EB45" s="108"/>
      <c r="EC45" s="108"/>
      <c r="ED45" s="116"/>
      <c r="EE45" s="117"/>
    </row>
    <row r="46" spans="1:135" s="109" customFormat="1" ht="29.25" hidden="1" customHeight="1" thickBot="1">
      <c r="A46" s="105"/>
      <c r="B46" s="347">
        <v>8</v>
      </c>
      <c r="C46" s="304"/>
      <c r="D46" s="149"/>
      <c r="E46" s="150"/>
      <c r="F46" s="150"/>
      <c r="G46" s="150"/>
      <c r="H46" s="150"/>
      <c r="I46" s="150"/>
      <c r="J46" s="150"/>
      <c r="K46" s="150"/>
      <c r="L46" s="150"/>
      <c r="M46" s="150"/>
      <c r="N46" s="150"/>
      <c r="O46" s="151"/>
      <c r="P46" s="306" t="s">
        <v>10</v>
      </c>
      <c r="Q46" s="307"/>
      <c r="R46" s="307"/>
      <c r="S46" s="307"/>
      <c r="T46" s="308"/>
      <c r="U46" s="302" t="s">
        <v>1547</v>
      </c>
      <c r="V46" s="303"/>
      <c r="W46" s="303"/>
      <c r="X46" s="303"/>
      <c r="Y46" s="303"/>
      <c r="Z46" s="304" t="str">
        <f>IF(VLOOKUP($U46,Countries!$B$4:$C$224,2,FALSE)="","",VLOOKUP($U46,Countries!$B$4:$C$224,2,FALSE))</f>
        <v>X</v>
      </c>
      <c r="AA46" s="305"/>
      <c r="AB46" s="348" t="s">
        <v>1691</v>
      </c>
      <c r="AC46" s="349"/>
      <c r="AD46" s="350"/>
      <c r="AE46" s="306" t="s">
        <v>10</v>
      </c>
      <c r="AF46" s="307"/>
      <c r="AG46" s="307"/>
      <c r="AH46" s="307"/>
      <c r="AI46" s="308"/>
      <c r="AJ46" s="114" t="str">
        <f>VLOOKUP($AE46,ISIC4!$B$24:$C$53,2,FALSE)</f>
        <v>X</v>
      </c>
      <c r="AK46" s="309" t="s">
        <v>1547</v>
      </c>
      <c r="AL46" s="309"/>
      <c r="AM46" s="309"/>
      <c r="AN46" s="309"/>
      <c r="AO46" s="103">
        <f t="shared" si="1"/>
        <v>0</v>
      </c>
      <c r="AP46" s="351"/>
      <c r="AQ46" s="320"/>
      <c r="AR46" s="320"/>
      <c r="AS46" s="319"/>
      <c r="AT46" s="320"/>
      <c r="AU46" s="321"/>
      <c r="AV46" s="314"/>
      <c r="AW46" s="286"/>
      <c r="AX46" s="286"/>
      <c r="AY46" s="315"/>
      <c r="AZ46" s="311"/>
      <c r="BA46" s="312"/>
      <c r="BB46" s="312"/>
      <c r="BC46" s="312"/>
      <c r="BD46" s="312"/>
      <c r="BE46" s="312"/>
      <c r="BF46" s="312"/>
      <c r="BG46" s="312"/>
      <c r="BH46" s="312"/>
      <c r="BI46" s="312"/>
      <c r="BJ46" s="312"/>
      <c r="BK46" s="313"/>
      <c r="BL46" s="314"/>
      <c r="BM46" s="286"/>
      <c r="BN46" s="286"/>
      <c r="BO46" s="315"/>
      <c r="BP46" s="311"/>
      <c r="BQ46" s="312"/>
      <c r="BR46" s="312"/>
      <c r="BS46" s="353"/>
      <c r="BT46" s="300"/>
      <c r="BU46" s="300"/>
      <c r="BV46" s="354"/>
      <c r="BW46" s="299"/>
      <c r="BX46" s="300"/>
      <c r="BY46" s="301"/>
      <c r="BZ46" s="236"/>
      <c r="CA46" s="236"/>
      <c r="CB46" s="236"/>
      <c r="CC46" s="314"/>
      <c r="CD46" s="363"/>
      <c r="CE46" s="363"/>
      <c r="CF46" s="364"/>
      <c r="CG46" s="311"/>
      <c r="CH46" s="352"/>
      <c r="CI46" s="352"/>
      <c r="CJ46" s="352"/>
      <c r="CK46" s="312"/>
      <c r="CL46" s="352"/>
      <c r="CM46" s="352"/>
      <c r="CN46" s="352"/>
      <c r="CO46" s="312"/>
      <c r="CP46" s="352"/>
      <c r="CQ46" s="352"/>
      <c r="CR46" s="583"/>
      <c r="CS46" s="314"/>
      <c r="CT46" s="363"/>
      <c r="CU46" s="363"/>
      <c r="CV46" s="364"/>
      <c r="CW46" s="311"/>
      <c r="CX46" s="352"/>
      <c r="CY46" s="352"/>
      <c r="CZ46" s="345"/>
      <c r="DA46" s="344"/>
      <c r="DB46" s="344"/>
      <c r="DC46" s="346"/>
      <c r="DD46" s="118"/>
      <c r="DE46" s="118"/>
      <c r="DF46" s="106"/>
      <c r="DG46" s="106"/>
      <c r="DH46" s="106"/>
      <c r="DI46" s="106"/>
      <c r="DJ46" s="106"/>
      <c r="DK46" s="106"/>
      <c r="DL46" s="106"/>
      <c r="DM46" s="106"/>
      <c r="DN46" s="107"/>
      <c r="DO46" s="108"/>
      <c r="DP46" s="108"/>
      <c r="DQ46" s="108"/>
      <c r="DR46" s="108"/>
      <c r="DS46" s="108"/>
      <c r="DT46" s="108"/>
      <c r="DU46" s="108"/>
      <c r="DV46" s="108"/>
      <c r="DW46" s="108"/>
      <c r="DX46" s="108"/>
      <c r="DY46" s="108"/>
      <c r="DZ46" s="108"/>
      <c r="EA46" s="108"/>
      <c r="EB46" s="108"/>
      <c r="EC46" s="108"/>
      <c r="ED46" s="116"/>
      <c r="EE46" s="117"/>
    </row>
    <row r="47" spans="1:135" s="109" customFormat="1" ht="29.25" hidden="1" customHeight="1" thickBot="1">
      <c r="B47" s="347">
        <v>9</v>
      </c>
      <c r="C47" s="304"/>
      <c r="D47" s="149"/>
      <c r="E47" s="150"/>
      <c r="F47" s="150"/>
      <c r="G47" s="150"/>
      <c r="H47" s="150"/>
      <c r="I47" s="150"/>
      <c r="J47" s="150"/>
      <c r="K47" s="150"/>
      <c r="L47" s="150"/>
      <c r="M47" s="150"/>
      <c r="N47" s="150"/>
      <c r="O47" s="151"/>
      <c r="P47" s="306" t="s">
        <v>10</v>
      </c>
      <c r="Q47" s="307"/>
      <c r="R47" s="307"/>
      <c r="S47" s="307"/>
      <c r="T47" s="308"/>
      <c r="U47" s="302" t="s">
        <v>1547</v>
      </c>
      <c r="V47" s="303"/>
      <c r="W47" s="303"/>
      <c r="X47" s="303"/>
      <c r="Y47" s="303"/>
      <c r="Z47" s="304" t="str">
        <f>IF(VLOOKUP($U47,Countries!$B$4:$C$224,2,FALSE)="","",VLOOKUP($U47,Countries!$B$4:$C$224,2,FALSE))</f>
        <v>X</v>
      </c>
      <c r="AA47" s="305"/>
      <c r="AB47" s="348" t="s">
        <v>1691</v>
      </c>
      <c r="AC47" s="349"/>
      <c r="AD47" s="350"/>
      <c r="AE47" s="306" t="s">
        <v>10</v>
      </c>
      <c r="AF47" s="307"/>
      <c r="AG47" s="307"/>
      <c r="AH47" s="307"/>
      <c r="AI47" s="308"/>
      <c r="AJ47" s="114" t="str">
        <f>VLOOKUP($AE47,ISIC4!$B$24:$C$53,2,FALSE)</f>
        <v>X</v>
      </c>
      <c r="AK47" s="309" t="s">
        <v>1547</v>
      </c>
      <c r="AL47" s="309"/>
      <c r="AM47" s="309"/>
      <c r="AN47" s="309"/>
      <c r="AO47" s="103">
        <f t="shared" si="1"/>
        <v>0</v>
      </c>
      <c r="AP47" s="351"/>
      <c r="AQ47" s="320"/>
      <c r="AR47" s="320"/>
      <c r="AS47" s="319"/>
      <c r="AT47" s="320"/>
      <c r="AU47" s="321"/>
      <c r="AV47" s="314"/>
      <c r="AW47" s="286"/>
      <c r="AX47" s="286"/>
      <c r="AY47" s="315"/>
      <c r="AZ47" s="311"/>
      <c r="BA47" s="312"/>
      <c r="BB47" s="312"/>
      <c r="BC47" s="312"/>
      <c r="BD47" s="312"/>
      <c r="BE47" s="312"/>
      <c r="BF47" s="312"/>
      <c r="BG47" s="312"/>
      <c r="BH47" s="312"/>
      <c r="BI47" s="312"/>
      <c r="BJ47" s="312"/>
      <c r="BK47" s="313"/>
      <c r="BL47" s="314"/>
      <c r="BM47" s="286"/>
      <c r="BN47" s="286"/>
      <c r="BO47" s="315"/>
      <c r="BP47" s="311"/>
      <c r="BQ47" s="312"/>
      <c r="BR47" s="312"/>
      <c r="BS47" s="353"/>
      <c r="BT47" s="300"/>
      <c r="BU47" s="300"/>
      <c r="BV47" s="354"/>
      <c r="BW47" s="299"/>
      <c r="BX47" s="300"/>
      <c r="BY47" s="301"/>
      <c r="BZ47" s="236"/>
      <c r="CA47" s="236"/>
      <c r="CB47" s="236"/>
      <c r="CC47" s="314"/>
      <c r="CD47" s="363"/>
      <c r="CE47" s="363"/>
      <c r="CF47" s="364"/>
      <c r="CG47" s="311"/>
      <c r="CH47" s="352"/>
      <c r="CI47" s="352"/>
      <c r="CJ47" s="352"/>
      <c r="CK47" s="312"/>
      <c r="CL47" s="352"/>
      <c r="CM47" s="352"/>
      <c r="CN47" s="352"/>
      <c r="CO47" s="312"/>
      <c r="CP47" s="352"/>
      <c r="CQ47" s="352"/>
      <c r="CR47" s="583"/>
      <c r="CS47" s="314"/>
      <c r="CT47" s="363"/>
      <c r="CU47" s="363"/>
      <c r="CV47" s="364"/>
      <c r="CW47" s="311"/>
      <c r="CX47" s="352"/>
      <c r="CY47" s="352"/>
      <c r="CZ47" s="345"/>
      <c r="DA47" s="344"/>
      <c r="DB47" s="344"/>
      <c r="DC47" s="346"/>
      <c r="DD47" s="115"/>
      <c r="DE47" s="115"/>
      <c r="DF47" s="110"/>
      <c r="DG47" s="111"/>
      <c r="DH47" s="112"/>
      <c r="DI47" s="108"/>
      <c r="DJ47" s="111"/>
      <c r="DK47" s="113"/>
      <c r="DL47" s="113"/>
      <c r="DM47" s="113"/>
      <c r="DN47" s="107"/>
      <c r="DO47" s="108"/>
      <c r="DP47" s="108"/>
      <c r="DQ47" s="108"/>
      <c r="DR47" s="108"/>
      <c r="DS47" s="108"/>
      <c r="DT47" s="108"/>
      <c r="DU47" s="108"/>
      <c r="DV47" s="108"/>
      <c r="DW47" s="108"/>
      <c r="DX47" s="108"/>
      <c r="DY47" s="108"/>
      <c r="DZ47" s="108"/>
      <c r="EA47" s="108"/>
      <c r="EB47" s="108"/>
      <c r="EC47" s="108"/>
      <c r="ED47" s="116"/>
      <c r="EE47" s="117"/>
    </row>
    <row r="48" spans="1:135" s="109" customFormat="1" ht="29.25" hidden="1" customHeight="1" thickBot="1">
      <c r="A48" s="105"/>
      <c r="B48" s="347">
        <v>10</v>
      </c>
      <c r="C48" s="304"/>
      <c r="D48" s="149"/>
      <c r="E48" s="150"/>
      <c r="F48" s="150"/>
      <c r="G48" s="150"/>
      <c r="H48" s="150"/>
      <c r="I48" s="150"/>
      <c r="J48" s="150"/>
      <c r="K48" s="150"/>
      <c r="L48" s="150"/>
      <c r="M48" s="150"/>
      <c r="N48" s="150"/>
      <c r="O48" s="151"/>
      <c r="P48" s="306" t="s">
        <v>10</v>
      </c>
      <c r="Q48" s="307"/>
      <c r="R48" s="307"/>
      <c r="S48" s="307"/>
      <c r="T48" s="308"/>
      <c r="U48" s="302" t="s">
        <v>1547</v>
      </c>
      <c r="V48" s="303"/>
      <c r="W48" s="303"/>
      <c r="X48" s="303"/>
      <c r="Y48" s="303"/>
      <c r="Z48" s="304" t="str">
        <f>IF(VLOOKUP($U48,Countries!$B$4:$C$224,2,FALSE)="","",VLOOKUP($U48,Countries!$B$4:$C$224,2,FALSE))</f>
        <v>X</v>
      </c>
      <c r="AA48" s="305"/>
      <c r="AB48" s="348" t="s">
        <v>1691</v>
      </c>
      <c r="AC48" s="349"/>
      <c r="AD48" s="350"/>
      <c r="AE48" s="306" t="s">
        <v>10</v>
      </c>
      <c r="AF48" s="307"/>
      <c r="AG48" s="307"/>
      <c r="AH48" s="307"/>
      <c r="AI48" s="308"/>
      <c r="AJ48" s="114" t="str">
        <f>VLOOKUP($AE48,ISIC4!$B$24:$C$53,2,FALSE)</f>
        <v>X</v>
      </c>
      <c r="AK48" s="309" t="s">
        <v>1547</v>
      </c>
      <c r="AL48" s="309"/>
      <c r="AM48" s="309"/>
      <c r="AN48" s="309"/>
      <c r="AO48" s="103">
        <f t="shared" si="1"/>
        <v>0</v>
      </c>
      <c r="AP48" s="351"/>
      <c r="AQ48" s="320"/>
      <c r="AR48" s="320"/>
      <c r="AS48" s="319"/>
      <c r="AT48" s="320"/>
      <c r="AU48" s="321"/>
      <c r="AV48" s="314"/>
      <c r="AW48" s="286"/>
      <c r="AX48" s="286"/>
      <c r="AY48" s="315"/>
      <c r="AZ48" s="311"/>
      <c r="BA48" s="312"/>
      <c r="BB48" s="312"/>
      <c r="BC48" s="312"/>
      <c r="BD48" s="312"/>
      <c r="BE48" s="312"/>
      <c r="BF48" s="312"/>
      <c r="BG48" s="312"/>
      <c r="BH48" s="312"/>
      <c r="BI48" s="312"/>
      <c r="BJ48" s="312"/>
      <c r="BK48" s="313"/>
      <c r="BL48" s="314"/>
      <c r="BM48" s="286"/>
      <c r="BN48" s="286"/>
      <c r="BO48" s="315"/>
      <c r="BP48" s="311"/>
      <c r="BQ48" s="312"/>
      <c r="BR48" s="312"/>
      <c r="BS48" s="353"/>
      <c r="BT48" s="300"/>
      <c r="BU48" s="300"/>
      <c r="BV48" s="354"/>
      <c r="BW48" s="299"/>
      <c r="BX48" s="300"/>
      <c r="BY48" s="301"/>
      <c r="BZ48" s="236"/>
      <c r="CA48" s="236"/>
      <c r="CB48" s="236"/>
      <c r="CC48" s="314"/>
      <c r="CD48" s="363"/>
      <c r="CE48" s="363"/>
      <c r="CF48" s="364"/>
      <c r="CG48" s="311"/>
      <c r="CH48" s="352"/>
      <c r="CI48" s="352"/>
      <c r="CJ48" s="352"/>
      <c r="CK48" s="312"/>
      <c r="CL48" s="352"/>
      <c r="CM48" s="352"/>
      <c r="CN48" s="352"/>
      <c r="CO48" s="312"/>
      <c r="CP48" s="352"/>
      <c r="CQ48" s="352"/>
      <c r="CR48" s="583"/>
      <c r="CS48" s="314"/>
      <c r="CT48" s="363"/>
      <c r="CU48" s="363"/>
      <c r="CV48" s="364"/>
      <c r="CW48" s="311"/>
      <c r="CX48" s="352"/>
      <c r="CY48" s="352"/>
      <c r="CZ48" s="345"/>
      <c r="DA48" s="344"/>
      <c r="DB48" s="344"/>
      <c r="DC48" s="346"/>
      <c r="DD48" s="118"/>
      <c r="DE48" s="118"/>
      <c r="DF48" s="106"/>
      <c r="DG48" s="106"/>
      <c r="DH48" s="106"/>
      <c r="DI48" s="106"/>
      <c r="DJ48" s="106"/>
      <c r="DK48" s="106"/>
      <c r="DL48" s="106"/>
      <c r="DM48" s="106"/>
      <c r="DN48" s="107"/>
      <c r="DO48" s="108"/>
      <c r="DP48" s="108"/>
      <c r="DQ48" s="108"/>
      <c r="DR48" s="108"/>
      <c r="DS48" s="108"/>
      <c r="DT48" s="108"/>
      <c r="DU48" s="108"/>
      <c r="DV48" s="108"/>
      <c r="DW48" s="108"/>
      <c r="DX48" s="108"/>
      <c r="DY48" s="108"/>
      <c r="DZ48" s="108"/>
      <c r="EA48" s="108"/>
      <c r="EB48" s="108"/>
      <c r="EC48" s="108"/>
      <c r="ED48" s="116"/>
      <c r="EE48" s="117"/>
    </row>
    <row r="49" spans="1:135" s="109" customFormat="1" ht="29.25" hidden="1" customHeight="1" thickBot="1">
      <c r="B49" s="347">
        <v>11</v>
      </c>
      <c r="C49" s="304"/>
      <c r="D49" s="149"/>
      <c r="E49" s="150"/>
      <c r="F49" s="150"/>
      <c r="G49" s="150"/>
      <c r="H49" s="150"/>
      <c r="I49" s="150"/>
      <c r="J49" s="150"/>
      <c r="K49" s="150"/>
      <c r="L49" s="150"/>
      <c r="M49" s="150"/>
      <c r="N49" s="150"/>
      <c r="O49" s="151"/>
      <c r="P49" s="306" t="s">
        <v>10</v>
      </c>
      <c r="Q49" s="307"/>
      <c r="R49" s="307"/>
      <c r="S49" s="307"/>
      <c r="T49" s="308"/>
      <c r="U49" s="302" t="s">
        <v>1547</v>
      </c>
      <c r="V49" s="303"/>
      <c r="W49" s="303"/>
      <c r="X49" s="303"/>
      <c r="Y49" s="303"/>
      <c r="Z49" s="304" t="str">
        <f>IF(VLOOKUP($U49,Countries!$B$4:$C$224,2,FALSE)="","",VLOOKUP($U49,Countries!$B$4:$C$224,2,FALSE))</f>
        <v>X</v>
      </c>
      <c r="AA49" s="305"/>
      <c r="AB49" s="348" t="s">
        <v>1691</v>
      </c>
      <c r="AC49" s="349"/>
      <c r="AD49" s="350"/>
      <c r="AE49" s="306" t="s">
        <v>10</v>
      </c>
      <c r="AF49" s="307"/>
      <c r="AG49" s="307"/>
      <c r="AH49" s="307"/>
      <c r="AI49" s="308"/>
      <c r="AJ49" s="114" t="str">
        <f>VLOOKUP($AE49,ISIC4!$B$24:$C$53,2,FALSE)</f>
        <v>X</v>
      </c>
      <c r="AK49" s="309" t="s">
        <v>1547</v>
      </c>
      <c r="AL49" s="309"/>
      <c r="AM49" s="309"/>
      <c r="AN49" s="309"/>
      <c r="AO49" s="103">
        <f t="shared" si="1"/>
        <v>0</v>
      </c>
      <c r="AP49" s="351"/>
      <c r="AQ49" s="320"/>
      <c r="AR49" s="320"/>
      <c r="AS49" s="319"/>
      <c r="AT49" s="320"/>
      <c r="AU49" s="321"/>
      <c r="AV49" s="314"/>
      <c r="AW49" s="286"/>
      <c r="AX49" s="286"/>
      <c r="AY49" s="315"/>
      <c r="AZ49" s="311"/>
      <c r="BA49" s="312"/>
      <c r="BB49" s="312"/>
      <c r="BC49" s="312"/>
      <c r="BD49" s="312"/>
      <c r="BE49" s="312"/>
      <c r="BF49" s="312"/>
      <c r="BG49" s="312"/>
      <c r="BH49" s="312"/>
      <c r="BI49" s="312"/>
      <c r="BJ49" s="312"/>
      <c r="BK49" s="313"/>
      <c r="BL49" s="314"/>
      <c r="BM49" s="286"/>
      <c r="BN49" s="286"/>
      <c r="BO49" s="315"/>
      <c r="BP49" s="311"/>
      <c r="BQ49" s="312"/>
      <c r="BR49" s="312"/>
      <c r="BS49" s="353"/>
      <c r="BT49" s="300"/>
      <c r="BU49" s="300"/>
      <c r="BV49" s="354"/>
      <c r="BW49" s="299"/>
      <c r="BX49" s="300"/>
      <c r="BY49" s="301"/>
      <c r="BZ49" s="236"/>
      <c r="CA49" s="236"/>
      <c r="CB49" s="236"/>
      <c r="CC49" s="314"/>
      <c r="CD49" s="363"/>
      <c r="CE49" s="363"/>
      <c r="CF49" s="364"/>
      <c r="CG49" s="311"/>
      <c r="CH49" s="352"/>
      <c r="CI49" s="352"/>
      <c r="CJ49" s="352"/>
      <c r="CK49" s="312"/>
      <c r="CL49" s="352"/>
      <c r="CM49" s="352"/>
      <c r="CN49" s="352"/>
      <c r="CO49" s="312"/>
      <c r="CP49" s="352"/>
      <c r="CQ49" s="352"/>
      <c r="CR49" s="583"/>
      <c r="CS49" s="314"/>
      <c r="CT49" s="363"/>
      <c r="CU49" s="363"/>
      <c r="CV49" s="364"/>
      <c r="CW49" s="311"/>
      <c r="CX49" s="352"/>
      <c r="CY49" s="352"/>
      <c r="CZ49" s="345"/>
      <c r="DA49" s="344"/>
      <c r="DB49" s="344"/>
      <c r="DC49" s="346"/>
      <c r="DD49" s="115"/>
      <c r="DE49" s="115"/>
      <c r="DF49" s="110"/>
      <c r="DG49" s="111"/>
      <c r="DH49" s="112"/>
      <c r="DI49" s="108"/>
      <c r="DJ49" s="111"/>
      <c r="DK49" s="113"/>
      <c r="DL49" s="113"/>
      <c r="DM49" s="113"/>
      <c r="DN49" s="107"/>
      <c r="DO49" s="108"/>
      <c r="DP49" s="108"/>
      <c r="DQ49" s="108"/>
      <c r="DR49" s="108"/>
      <c r="DS49" s="108"/>
      <c r="DT49" s="108"/>
      <c r="DU49" s="108"/>
      <c r="DV49" s="108"/>
      <c r="DW49" s="108"/>
      <c r="DX49" s="108"/>
      <c r="DY49" s="108"/>
      <c r="DZ49" s="108"/>
      <c r="EA49" s="108"/>
      <c r="EB49" s="108"/>
      <c r="EC49" s="108"/>
      <c r="ED49" s="116"/>
      <c r="EE49" s="117"/>
    </row>
    <row r="50" spans="1:135" s="109" customFormat="1" ht="29.25" hidden="1" customHeight="1" thickBot="1">
      <c r="B50" s="347">
        <v>12</v>
      </c>
      <c r="C50" s="304"/>
      <c r="D50" s="152"/>
      <c r="E50" s="153"/>
      <c r="F50" s="153"/>
      <c r="G50" s="153"/>
      <c r="H50" s="153"/>
      <c r="I50" s="153"/>
      <c r="J50" s="153"/>
      <c r="K50" s="153"/>
      <c r="L50" s="153"/>
      <c r="M50" s="153"/>
      <c r="N50" s="153"/>
      <c r="O50" s="154"/>
      <c r="P50" s="491" t="s">
        <v>10</v>
      </c>
      <c r="Q50" s="492"/>
      <c r="R50" s="492"/>
      <c r="S50" s="492"/>
      <c r="T50" s="493"/>
      <c r="U50" s="288" t="s">
        <v>1547</v>
      </c>
      <c r="V50" s="289"/>
      <c r="W50" s="289"/>
      <c r="X50" s="289"/>
      <c r="Y50" s="289"/>
      <c r="Z50" s="304" t="str">
        <f>IF(VLOOKUP($U50,Countries!$B$4:$C$224,2,FALSE)="","",VLOOKUP($U50,Countries!$B$4:$C$224,2,FALSE))</f>
        <v>X</v>
      </c>
      <c r="AA50" s="305"/>
      <c r="AB50" s="348" t="s">
        <v>1691</v>
      </c>
      <c r="AC50" s="349"/>
      <c r="AD50" s="350"/>
      <c r="AE50" s="491" t="s">
        <v>10</v>
      </c>
      <c r="AF50" s="492"/>
      <c r="AG50" s="492"/>
      <c r="AH50" s="492"/>
      <c r="AI50" s="493"/>
      <c r="AJ50" s="114" t="str">
        <f>VLOOKUP($AE50,ISIC4!$B$24:$C$53,2,FALSE)</f>
        <v>X</v>
      </c>
      <c r="AK50" s="309" t="s">
        <v>1547</v>
      </c>
      <c r="AL50" s="309"/>
      <c r="AM50" s="309"/>
      <c r="AN50" s="309"/>
      <c r="AO50" s="103">
        <f t="shared" si="1"/>
        <v>0</v>
      </c>
      <c r="AP50" s="542"/>
      <c r="AQ50" s="519"/>
      <c r="AR50" s="519"/>
      <c r="AS50" s="518"/>
      <c r="AT50" s="519"/>
      <c r="AU50" s="520"/>
      <c r="AV50" s="355"/>
      <c r="AW50" s="580"/>
      <c r="AX50" s="580"/>
      <c r="AY50" s="581"/>
      <c r="AZ50" s="382"/>
      <c r="BA50" s="296"/>
      <c r="BB50" s="296"/>
      <c r="BC50" s="296"/>
      <c r="BD50" s="296"/>
      <c r="BE50" s="296"/>
      <c r="BF50" s="296"/>
      <c r="BG50" s="296"/>
      <c r="BH50" s="296"/>
      <c r="BI50" s="296"/>
      <c r="BJ50" s="296"/>
      <c r="BK50" s="582"/>
      <c r="BL50" s="355"/>
      <c r="BM50" s="580"/>
      <c r="BN50" s="580"/>
      <c r="BO50" s="581"/>
      <c r="BP50" s="382"/>
      <c r="BQ50" s="296"/>
      <c r="BR50" s="296"/>
      <c r="BS50" s="540"/>
      <c r="BT50" s="298"/>
      <c r="BU50" s="298"/>
      <c r="BV50" s="541"/>
      <c r="BW50" s="293"/>
      <c r="BX50" s="298"/>
      <c r="BY50" s="295"/>
      <c r="BZ50" s="237"/>
      <c r="CA50" s="237"/>
      <c r="CB50" s="237"/>
      <c r="CC50" s="355"/>
      <c r="CD50" s="356"/>
      <c r="CE50" s="356"/>
      <c r="CF50" s="357"/>
      <c r="CG50" s="382"/>
      <c r="CH50" s="383"/>
      <c r="CI50" s="383"/>
      <c r="CJ50" s="383"/>
      <c r="CK50" s="296"/>
      <c r="CL50" s="383"/>
      <c r="CM50" s="383"/>
      <c r="CN50" s="383"/>
      <c r="CO50" s="296"/>
      <c r="CP50" s="383"/>
      <c r="CQ50" s="383"/>
      <c r="CR50" s="585"/>
      <c r="CS50" s="355"/>
      <c r="CT50" s="356"/>
      <c r="CU50" s="356"/>
      <c r="CV50" s="357"/>
      <c r="CW50" s="382"/>
      <c r="CX50" s="383"/>
      <c r="CY50" s="383"/>
      <c r="CZ50" s="324"/>
      <c r="DA50" s="297"/>
      <c r="DB50" s="297"/>
      <c r="DC50" s="325"/>
      <c r="DD50" s="112"/>
      <c r="DE50" s="108"/>
      <c r="DF50" s="111"/>
      <c r="DG50" s="113"/>
      <c r="DH50" s="113"/>
      <c r="DI50" s="113"/>
      <c r="DJ50" s="107"/>
      <c r="DK50" s="108"/>
      <c r="DL50" s="108"/>
      <c r="DM50" s="108"/>
      <c r="DN50" s="108"/>
      <c r="DO50" s="108"/>
      <c r="DP50" s="108"/>
      <c r="DQ50" s="108"/>
      <c r="DR50" s="108"/>
      <c r="DS50" s="108"/>
      <c r="DT50" s="108"/>
      <c r="DU50" s="108"/>
      <c r="DV50" s="108"/>
      <c r="DW50" s="108"/>
      <c r="DX50" s="108"/>
      <c r="DY50" s="108"/>
      <c r="DZ50" s="108"/>
      <c r="EA50" s="108"/>
      <c r="EB50" s="108"/>
      <c r="EC50" s="108"/>
      <c r="ED50" s="116"/>
      <c r="EE50" s="117"/>
    </row>
    <row r="51" spans="1:135" s="61" customFormat="1" ht="18.75" customHeight="1" thickBot="1">
      <c r="A51" s="60"/>
      <c r="B51" s="376" t="s">
        <v>1591</v>
      </c>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7"/>
      <c r="BR51" s="377"/>
      <c r="BS51" s="377"/>
      <c r="BT51" s="377"/>
      <c r="BU51" s="377"/>
      <c r="BV51" s="377"/>
      <c r="BW51" s="377"/>
      <c r="BX51" s="377"/>
      <c r="BY51" s="377"/>
      <c r="BZ51" s="377"/>
      <c r="CA51" s="377"/>
      <c r="CB51" s="377"/>
      <c r="CC51" s="377"/>
      <c r="CD51" s="377"/>
      <c r="CE51" s="377"/>
      <c r="CF51" s="377"/>
      <c r="CG51" s="377"/>
      <c r="CH51" s="377"/>
      <c r="CI51" s="377"/>
      <c r="CJ51" s="377"/>
      <c r="CK51" s="377"/>
      <c r="CL51" s="377"/>
      <c r="CM51" s="377"/>
      <c r="CN51" s="377"/>
      <c r="CO51" s="377"/>
      <c r="CP51" s="377"/>
      <c r="CQ51" s="377"/>
      <c r="CR51" s="377"/>
      <c r="CS51" s="377"/>
      <c r="CT51" s="377"/>
      <c r="CU51" s="377"/>
      <c r="CV51" s="377"/>
      <c r="CW51" s="377"/>
      <c r="CX51" s="377"/>
      <c r="CY51" s="377"/>
      <c r="CZ51" s="377"/>
      <c r="DA51" s="377"/>
      <c r="DB51" s="377"/>
      <c r="DC51" s="379"/>
      <c r="DF51" s="62"/>
      <c r="DG51" s="63"/>
      <c r="DH51" s="64"/>
      <c r="DI51" s="65"/>
      <c r="DJ51" s="63"/>
      <c r="DK51" s="66"/>
      <c r="DL51" s="66"/>
      <c r="DM51" s="66"/>
      <c r="DN51" s="67"/>
      <c r="DO51" s="68"/>
      <c r="DP51" s="68"/>
      <c r="DQ51" s="68"/>
      <c r="DR51" s="68"/>
      <c r="DS51" s="68"/>
      <c r="DT51" s="68"/>
      <c r="DU51" s="68"/>
      <c r="DV51" s="68"/>
      <c r="DW51" s="68"/>
      <c r="DX51" s="68"/>
      <c r="DY51" s="68"/>
      <c r="DZ51" s="68"/>
      <c r="EA51" s="68"/>
      <c r="EB51" s="68"/>
      <c r="EC51" s="68"/>
      <c r="ED51" s="68"/>
      <c r="EE51" s="68"/>
    </row>
    <row r="52" spans="1:135" s="109" customFormat="1" ht="29.25" customHeight="1" thickBot="1">
      <c r="B52" s="380">
        <v>1</v>
      </c>
      <c r="C52" s="322"/>
      <c r="D52" s="158"/>
      <c r="E52" s="159"/>
      <c r="F52" s="159"/>
      <c r="G52" s="159"/>
      <c r="H52" s="159"/>
      <c r="I52" s="159"/>
      <c r="J52" s="159"/>
      <c r="K52" s="159"/>
      <c r="L52" s="159"/>
      <c r="M52" s="159"/>
      <c r="N52" s="159"/>
      <c r="O52" s="160"/>
      <c r="P52" s="358" t="s">
        <v>1713</v>
      </c>
      <c r="Q52" s="359"/>
      <c r="R52" s="359"/>
      <c r="S52" s="359"/>
      <c r="T52" s="360"/>
      <c r="U52" s="420" t="s">
        <v>1547</v>
      </c>
      <c r="V52" s="421"/>
      <c r="W52" s="421"/>
      <c r="X52" s="421"/>
      <c r="Y52" s="421"/>
      <c r="Z52" s="322" t="str">
        <f>IF(VLOOKUP($U52,Countries!$B$4:$C$224,2,FALSE)="","",VLOOKUP($U52,Countries!$B$4:$C$224,2,FALSE))</f>
        <v>X</v>
      </c>
      <c r="AA52" s="323"/>
      <c r="AB52" s="587" t="s">
        <v>1691</v>
      </c>
      <c r="AC52" s="588"/>
      <c r="AD52" s="589"/>
      <c r="AE52" s="358" t="s">
        <v>10</v>
      </c>
      <c r="AF52" s="359"/>
      <c r="AG52" s="359"/>
      <c r="AH52" s="359"/>
      <c r="AI52" s="360"/>
      <c r="AJ52" s="114" t="str">
        <f>VLOOKUP($AE52,ISIC4!$B$24:$C$53,2,FALSE)</f>
        <v>X</v>
      </c>
      <c r="AK52" s="309" t="s">
        <v>1547</v>
      </c>
      <c r="AL52" s="309"/>
      <c r="AM52" s="309"/>
      <c r="AN52" s="309"/>
      <c r="AO52" s="103">
        <f t="shared" ref="AO52:AO63" si="2">VLOOKUP(AK52,$AI$99:$BG$110,24,FALSE)</f>
        <v>0</v>
      </c>
      <c r="AP52" s="507">
        <v>1</v>
      </c>
      <c r="AQ52" s="521"/>
      <c r="AR52" s="509"/>
      <c r="AS52" s="316"/>
      <c r="AT52" s="317"/>
      <c r="AU52" s="318"/>
      <c r="AV52" s="515"/>
      <c r="AW52" s="513"/>
      <c r="AX52" s="513"/>
      <c r="AY52" s="578"/>
      <c r="AZ52" s="374"/>
      <c r="BA52" s="375"/>
      <c r="BB52" s="375"/>
      <c r="BC52" s="375"/>
      <c r="BD52" s="375"/>
      <c r="BE52" s="375"/>
      <c r="BF52" s="375"/>
      <c r="BG52" s="375"/>
      <c r="BH52" s="375"/>
      <c r="BI52" s="375"/>
      <c r="BJ52" s="375"/>
      <c r="BK52" s="579"/>
      <c r="BL52" s="515"/>
      <c r="BM52" s="513"/>
      <c r="BN52" s="513"/>
      <c r="BO52" s="578"/>
      <c r="BP52" s="374"/>
      <c r="BQ52" s="375"/>
      <c r="BR52" s="375"/>
      <c r="BS52" s="371"/>
      <c r="BT52" s="372"/>
      <c r="BU52" s="372"/>
      <c r="BV52" s="373"/>
      <c r="BW52" s="507"/>
      <c r="BX52" s="508"/>
      <c r="BY52" s="509"/>
      <c r="BZ52" s="316"/>
      <c r="CA52" s="317"/>
      <c r="CB52" s="318"/>
      <c r="CC52" s="510"/>
      <c r="CD52" s="511"/>
      <c r="CE52" s="511"/>
      <c r="CF52" s="512"/>
      <c r="CG52" s="510"/>
      <c r="CH52" s="511"/>
      <c r="CI52" s="511"/>
      <c r="CJ52" s="512"/>
      <c r="CK52" s="510"/>
      <c r="CL52" s="511"/>
      <c r="CM52" s="511"/>
      <c r="CN52" s="512"/>
      <c r="CO52" s="510"/>
      <c r="CP52" s="513"/>
      <c r="CQ52" s="513"/>
      <c r="CR52" s="514"/>
      <c r="CS52" s="510"/>
      <c r="CT52" s="511"/>
      <c r="CU52" s="511"/>
      <c r="CV52" s="512"/>
      <c r="CW52" s="375"/>
      <c r="CX52" s="372"/>
      <c r="CY52" s="372"/>
      <c r="CZ52" s="371"/>
      <c r="DA52" s="372"/>
      <c r="DB52" s="372"/>
      <c r="DC52" s="373"/>
      <c r="DD52" s="112"/>
      <c r="DE52" s="264" t="b">
        <f>($AP52+$AS52)&lt;10</f>
        <v>1</v>
      </c>
      <c r="DF52" s="111"/>
      <c r="DG52" s="113"/>
      <c r="DH52" s="113"/>
      <c r="DI52" s="113"/>
      <c r="DJ52" s="107"/>
      <c r="DK52" s="108"/>
      <c r="DL52" s="108"/>
      <c r="DM52" s="108"/>
      <c r="DN52" s="108"/>
      <c r="DO52" s="108"/>
      <c r="DP52" s="108"/>
      <c r="DQ52" s="108"/>
      <c r="DR52" s="108"/>
      <c r="DS52" s="108"/>
      <c r="DT52" s="108"/>
      <c r="DU52" s="108"/>
      <c r="DV52" s="108"/>
      <c r="DW52" s="108"/>
      <c r="DX52" s="108"/>
      <c r="DY52" s="108"/>
      <c r="DZ52" s="108"/>
      <c r="EA52" s="108"/>
      <c r="EB52" s="108"/>
      <c r="EC52" s="108"/>
      <c r="ED52" s="116"/>
      <c r="EE52" s="117"/>
    </row>
    <row r="53" spans="1:135" s="109" customFormat="1" ht="29.25" customHeight="1" thickBot="1">
      <c r="B53" s="347">
        <v>2</v>
      </c>
      <c r="C53" s="304"/>
      <c r="D53" s="149"/>
      <c r="E53" s="150"/>
      <c r="F53" s="150"/>
      <c r="G53" s="150"/>
      <c r="H53" s="150"/>
      <c r="I53" s="150"/>
      <c r="J53" s="150"/>
      <c r="K53" s="150"/>
      <c r="L53" s="150"/>
      <c r="M53" s="150"/>
      <c r="N53" s="150"/>
      <c r="O53" s="151"/>
      <c r="P53" s="306" t="s">
        <v>10</v>
      </c>
      <c r="Q53" s="307"/>
      <c r="R53" s="307"/>
      <c r="S53" s="307"/>
      <c r="T53" s="308"/>
      <c r="U53" s="302" t="s">
        <v>1547</v>
      </c>
      <c r="V53" s="303"/>
      <c r="W53" s="303"/>
      <c r="X53" s="303"/>
      <c r="Y53" s="303"/>
      <c r="Z53" s="304" t="str">
        <f>IF(VLOOKUP($U53,Countries!$B$4:$C$224,2,FALSE)="","",VLOOKUP($U53,Countries!$B$4:$C$224,2,FALSE))</f>
        <v>X</v>
      </c>
      <c r="AA53" s="305"/>
      <c r="AB53" s="348" t="s">
        <v>1691</v>
      </c>
      <c r="AC53" s="349"/>
      <c r="AD53" s="350"/>
      <c r="AE53" s="306" t="s">
        <v>10</v>
      </c>
      <c r="AF53" s="307"/>
      <c r="AG53" s="307"/>
      <c r="AH53" s="307"/>
      <c r="AI53" s="308"/>
      <c r="AJ53" s="114" t="str">
        <f>VLOOKUP($AE53,ISIC4!$B$24:$C$53,2,FALSE)</f>
        <v>X</v>
      </c>
      <c r="AK53" s="309" t="s">
        <v>1547</v>
      </c>
      <c r="AL53" s="309"/>
      <c r="AM53" s="309"/>
      <c r="AN53" s="309"/>
      <c r="AO53" s="103">
        <f t="shared" si="2"/>
        <v>0</v>
      </c>
      <c r="AP53" s="299"/>
      <c r="AQ53" s="310"/>
      <c r="AR53" s="301"/>
      <c r="AS53" s="319"/>
      <c r="AT53" s="320"/>
      <c r="AU53" s="321"/>
      <c r="AV53" s="314"/>
      <c r="AW53" s="286"/>
      <c r="AX53" s="286"/>
      <c r="AY53" s="315"/>
      <c r="AZ53" s="311"/>
      <c r="BA53" s="312"/>
      <c r="BB53" s="312"/>
      <c r="BC53" s="312"/>
      <c r="BD53" s="312"/>
      <c r="BE53" s="312"/>
      <c r="BF53" s="312"/>
      <c r="BG53" s="312"/>
      <c r="BH53" s="312"/>
      <c r="BI53" s="312"/>
      <c r="BJ53" s="312"/>
      <c r="BK53" s="313"/>
      <c r="BL53" s="314"/>
      <c r="BM53" s="286"/>
      <c r="BN53" s="286"/>
      <c r="BO53" s="315"/>
      <c r="BP53" s="311"/>
      <c r="BQ53" s="312"/>
      <c r="BR53" s="312"/>
      <c r="BS53" s="345"/>
      <c r="BT53" s="344"/>
      <c r="BU53" s="344"/>
      <c r="BV53" s="346"/>
      <c r="BW53" s="299"/>
      <c r="BX53" s="300"/>
      <c r="BY53" s="301"/>
      <c r="BZ53" s="319"/>
      <c r="CA53" s="320"/>
      <c r="CB53" s="321"/>
      <c r="CC53" s="283"/>
      <c r="CD53" s="284"/>
      <c r="CE53" s="284"/>
      <c r="CF53" s="285"/>
      <c r="CG53" s="283"/>
      <c r="CH53" s="284"/>
      <c r="CI53" s="284"/>
      <c r="CJ53" s="285"/>
      <c r="CK53" s="283"/>
      <c r="CL53" s="284"/>
      <c r="CM53" s="284"/>
      <c r="CN53" s="285"/>
      <c r="CO53" s="283"/>
      <c r="CP53" s="286"/>
      <c r="CQ53" s="286"/>
      <c r="CR53" s="287"/>
      <c r="CS53" s="283"/>
      <c r="CT53" s="284"/>
      <c r="CU53" s="284"/>
      <c r="CV53" s="285"/>
      <c r="CW53" s="312"/>
      <c r="CX53" s="344"/>
      <c r="CY53" s="344"/>
      <c r="CZ53" s="345"/>
      <c r="DA53" s="344"/>
      <c r="DB53" s="344"/>
      <c r="DC53" s="346"/>
      <c r="DD53" s="112"/>
      <c r="DE53" s="274" t="s">
        <v>1740</v>
      </c>
      <c r="DF53" s="111"/>
      <c r="DG53" s="113"/>
      <c r="DH53" s="113"/>
      <c r="DI53" s="113"/>
      <c r="DJ53" s="107"/>
      <c r="DK53" s="108"/>
      <c r="DL53" s="108"/>
      <c r="DM53" s="108"/>
      <c r="DN53" s="108"/>
      <c r="DO53" s="108"/>
      <c r="DP53" s="108"/>
      <c r="DQ53" s="108"/>
      <c r="DR53" s="108"/>
      <c r="DS53" s="108"/>
      <c r="DT53" s="108"/>
      <c r="DU53" s="108"/>
      <c r="DV53" s="108"/>
      <c r="DW53" s="108"/>
      <c r="DX53" s="108"/>
      <c r="DY53" s="108"/>
      <c r="DZ53" s="108"/>
      <c r="EA53" s="108"/>
      <c r="EB53" s="108"/>
      <c r="EC53" s="108"/>
      <c r="ED53" s="116"/>
      <c r="EE53" s="117"/>
    </row>
    <row r="54" spans="1:135" s="109" customFormat="1" ht="29.25" customHeight="1" thickBot="1">
      <c r="A54" s="105"/>
      <c r="B54" s="347">
        <v>3</v>
      </c>
      <c r="C54" s="304"/>
      <c r="D54" s="149"/>
      <c r="E54" s="150"/>
      <c r="F54" s="150"/>
      <c r="G54" s="150"/>
      <c r="H54" s="150"/>
      <c r="I54" s="150"/>
      <c r="J54" s="150"/>
      <c r="K54" s="150"/>
      <c r="L54" s="150"/>
      <c r="M54" s="150"/>
      <c r="N54" s="150"/>
      <c r="O54" s="151"/>
      <c r="P54" s="306" t="s">
        <v>10</v>
      </c>
      <c r="Q54" s="307"/>
      <c r="R54" s="307"/>
      <c r="S54" s="307"/>
      <c r="T54" s="308"/>
      <c r="U54" s="302" t="s">
        <v>1547</v>
      </c>
      <c r="V54" s="303"/>
      <c r="W54" s="303"/>
      <c r="X54" s="303"/>
      <c r="Y54" s="303"/>
      <c r="Z54" s="304" t="str">
        <f>IF(VLOOKUP($U54,Countries!$B$4:$C$224,2,FALSE)="","",VLOOKUP($U54,Countries!$B$4:$C$224,2,FALSE))</f>
        <v>X</v>
      </c>
      <c r="AA54" s="305"/>
      <c r="AB54" s="348" t="s">
        <v>1691</v>
      </c>
      <c r="AC54" s="349"/>
      <c r="AD54" s="350"/>
      <c r="AE54" s="306" t="s">
        <v>10</v>
      </c>
      <c r="AF54" s="307"/>
      <c r="AG54" s="307"/>
      <c r="AH54" s="307"/>
      <c r="AI54" s="308"/>
      <c r="AJ54" s="114" t="str">
        <f>VLOOKUP($AE54,ISIC4!$B$24:$C$53,2,FALSE)</f>
        <v>X</v>
      </c>
      <c r="AK54" s="309" t="s">
        <v>1547</v>
      </c>
      <c r="AL54" s="309"/>
      <c r="AM54" s="309"/>
      <c r="AN54" s="309"/>
      <c r="AO54" s="103">
        <f t="shared" si="2"/>
        <v>0</v>
      </c>
      <c r="AP54" s="299"/>
      <c r="AQ54" s="310"/>
      <c r="AR54" s="301"/>
      <c r="AS54" s="319"/>
      <c r="AT54" s="320"/>
      <c r="AU54" s="321"/>
      <c r="AV54" s="314"/>
      <c r="AW54" s="286"/>
      <c r="AX54" s="286"/>
      <c r="AY54" s="315"/>
      <c r="AZ54" s="311"/>
      <c r="BA54" s="312"/>
      <c r="BB54" s="312"/>
      <c r="BC54" s="312"/>
      <c r="BD54" s="312"/>
      <c r="BE54" s="312"/>
      <c r="BF54" s="312"/>
      <c r="BG54" s="312"/>
      <c r="BH54" s="312"/>
      <c r="BI54" s="312"/>
      <c r="BJ54" s="312"/>
      <c r="BK54" s="313"/>
      <c r="BL54" s="314"/>
      <c r="BM54" s="286"/>
      <c r="BN54" s="286"/>
      <c r="BO54" s="315"/>
      <c r="BP54" s="311"/>
      <c r="BQ54" s="312"/>
      <c r="BR54" s="312"/>
      <c r="BS54" s="345"/>
      <c r="BT54" s="344"/>
      <c r="BU54" s="344"/>
      <c r="BV54" s="346"/>
      <c r="BW54" s="299"/>
      <c r="BX54" s="300"/>
      <c r="BY54" s="301"/>
      <c r="BZ54" s="319"/>
      <c r="CA54" s="320"/>
      <c r="CB54" s="321"/>
      <c r="CC54" s="283"/>
      <c r="CD54" s="284"/>
      <c r="CE54" s="284"/>
      <c r="CF54" s="285"/>
      <c r="CG54" s="283"/>
      <c r="CH54" s="284"/>
      <c r="CI54" s="284"/>
      <c r="CJ54" s="285"/>
      <c r="CK54" s="283"/>
      <c r="CL54" s="284"/>
      <c r="CM54" s="284"/>
      <c r="CN54" s="285"/>
      <c r="CO54" s="283"/>
      <c r="CP54" s="286"/>
      <c r="CQ54" s="286"/>
      <c r="CR54" s="287"/>
      <c r="CS54" s="283"/>
      <c r="CT54" s="284"/>
      <c r="CU54" s="284"/>
      <c r="CV54" s="285"/>
      <c r="CW54" s="312"/>
      <c r="CX54" s="344"/>
      <c r="CY54" s="344"/>
      <c r="CZ54" s="345"/>
      <c r="DA54" s="344"/>
      <c r="DB54" s="344"/>
      <c r="DC54" s="346"/>
      <c r="DD54" s="118"/>
      <c r="DE54" s="118"/>
      <c r="DF54" s="106"/>
      <c r="DG54" s="106"/>
      <c r="DH54" s="106"/>
      <c r="DI54" s="106"/>
      <c r="DJ54" s="106"/>
      <c r="DK54" s="106"/>
      <c r="DL54" s="106"/>
      <c r="DM54" s="106"/>
      <c r="DN54" s="107"/>
      <c r="DO54" s="108"/>
      <c r="DP54" s="108"/>
      <c r="DQ54" s="108"/>
      <c r="DR54" s="108"/>
      <c r="DS54" s="108"/>
      <c r="DT54" s="108"/>
      <c r="DU54" s="108"/>
      <c r="DV54" s="108"/>
      <c r="DW54" s="108"/>
      <c r="DX54" s="108"/>
      <c r="DY54" s="108"/>
      <c r="DZ54" s="108"/>
      <c r="EA54" s="108"/>
      <c r="EB54" s="108"/>
      <c r="EC54" s="108"/>
      <c r="ED54" s="116"/>
      <c r="EE54" s="117"/>
    </row>
    <row r="55" spans="1:135" s="109" customFormat="1" ht="29.25" customHeight="1" thickBot="1">
      <c r="B55" s="347">
        <v>4</v>
      </c>
      <c r="C55" s="304"/>
      <c r="D55" s="149"/>
      <c r="E55" s="150"/>
      <c r="F55" s="150"/>
      <c r="G55" s="150"/>
      <c r="H55" s="150"/>
      <c r="I55" s="150"/>
      <c r="J55" s="150"/>
      <c r="K55" s="150"/>
      <c r="L55" s="150"/>
      <c r="M55" s="150"/>
      <c r="N55" s="150"/>
      <c r="O55" s="151"/>
      <c r="P55" s="306" t="s">
        <v>10</v>
      </c>
      <c r="Q55" s="307"/>
      <c r="R55" s="307"/>
      <c r="S55" s="307"/>
      <c r="T55" s="308"/>
      <c r="U55" s="302" t="s">
        <v>1547</v>
      </c>
      <c r="V55" s="303"/>
      <c r="W55" s="303"/>
      <c r="X55" s="303"/>
      <c r="Y55" s="303"/>
      <c r="Z55" s="304" t="str">
        <f>IF(VLOOKUP($U55,Countries!$B$4:$C$224,2,FALSE)="","",VLOOKUP($U55,Countries!$B$4:$C$224,2,FALSE))</f>
        <v>X</v>
      </c>
      <c r="AA55" s="305"/>
      <c r="AB55" s="348" t="s">
        <v>1691</v>
      </c>
      <c r="AC55" s="349"/>
      <c r="AD55" s="350"/>
      <c r="AE55" s="306" t="s">
        <v>10</v>
      </c>
      <c r="AF55" s="307"/>
      <c r="AG55" s="307"/>
      <c r="AH55" s="307"/>
      <c r="AI55" s="308"/>
      <c r="AJ55" s="114" t="str">
        <f>VLOOKUP($AE55,ISIC4!$B$24:$C$53,2,FALSE)</f>
        <v>X</v>
      </c>
      <c r="AK55" s="309" t="s">
        <v>1547</v>
      </c>
      <c r="AL55" s="309"/>
      <c r="AM55" s="309"/>
      <c r="AN55" s="309"/>
      <c r="AO55" s="103">
        <f t="shared" si="2"/>
        <v>0</v>
      </c>
      <c r="AP55" s="299"/>
      <c r="AQ55" s="310"/>
      <c r="AR55" s="301"/>
      <c r="AS55" s="319"/>
      <c r="AT55" s="320"/>
      <c r="AU55" s="321"/>
      <c r="AV55" s="314"/>
      <c r="AW55" s="286"/>
      <c r="AX55" s="286"/>
      <c r="AY55" s="315"/>
      <c r="AZ55" s="311"/>
      <c r="BA55" s="312"/>
      <c r="BB55" s="312"/>
      <c r="BC55" s="312"/>
      <c r="BD55" s="312"/>
      <c r="BE55" s="312"/>
      <c r="BF55" s="312"/>
      <c r="BG55" s="312"/>
      <c r="BH55" s="312"/>
      <c r="BI55" s="312"/>
      <c r="BJ55" s="312"/>
      <c r="BK55" s="313"/>
      <c r="BL55" s="314"/>
      <c r="BM55" s="286"/>
      <c r="BN55" s="286"/>
      <c r="BO55" s="315"/>
      <c r="BP55" s="311"/>
      <c r="BQ55" s="312"/>
      <c r="BR55" s="312"/>
      <c r="BS55" s="345"/>
      <c r="BT55" s="344"/>
      <c r="BU55" s="344"/>
      <c r="BV55" s="346"/>
      <c r="BW55" s="299"/>
      <c r="BX55" s="300"/>
      <c r="BY55" s="301"/>
      <c r="BZ55" s="319"/>
      <c r="CA55" s="320"/>
      <c r="CB55" s="321"/>
      <c r="CC55" s="283"/>
      <c r="CD55" s="284"/>
      <c r="CE55" s="284"/>
      <c r="CF55" s="285"/>
      <c r="CG55" s="283"/>
      <c r="CH55" s="284"/>
      <c r="CI55" s="284"/>
      <c r="CJ55" s="285"/>
      <c r="CK55" s="283"/>
      <c r="CL55" s="284"/>
      <c r="CM55" s="284"/>
      <c r="CN55" s="285"/>
      <c r="CO55" s="283"/>
      <c r="CP55" s="286"/>
      <c r="CQ55" s="286"/>
      <c r="CR55" s="287"/>
      <c r="CS55" s="283"/>
      <c r="CT55" s="284"/>
      <c r="CU55" s="284"/>
      <c r="CV55" s="285"/>
      <c r="CW55" s="312"/>
      <c r="CX55" s="344"/>
      <c r="CY55" s="344"/>
      <c r="CZ55" s="345"/>
      <c r="DA55" s="344"/>
      <c r="DB55" s="344"/>
      <c r="DC55" s="346"/>
      <c r="DD55" s="112"/>
      <c r="DE55" s="108"/>
      <c r="DF55" s="111"/>
      <c r="DG55" s="113"/>
      <c r="DH55" s="113"/>
      <c r="DI55" s="113"/>
      <c r="DJ55" s="107"/>
      <c r="DK55" s="108"/>
      <c r="DL55" s="108"/>
      <c r="DM55" s="108"/>
      <c r="DN55" s="108"/>
      <c r="DO55" s="108"/>
      <c r="DP55" s="108"/>
      <c r="DQ55" s="108"/>
      <c r="DR55" s="108"/>
      <c r="DS55" s="108"/>
      <c r="DT55" s="108"/>
      <c r="DU55" s="108"/>
      <c r="DV55" s="108"/>
      <c r="DW55" s="108"/>
      <c r="DX55" s="108"/>
      <c r="DY55" s="108"/>
      <c r="DZ55" s="108"/>
      <c r="EA55" s="108"/>
      <c r="EB55" s="108"/>
      <c r="EC55" s="108"/>
      <c r="ED55" s="116"/>
      <c r="EE55" s="117"/>
    </row>
    <row r="56" spans="1:135" s="109" customFormat="1" ht="29.25" customHeight="1" thickBot="1">
      <c r="A56" s="105"/>
      <c r="B56" s="347">
        <v>5</v>
      </c>
      <c r="C56" s="304"/>
      <c r="D56" s="149"/>
      <c r="E56" s="150"/>
      <c r="F56" s="150"/>
      <c r="G56" s="150"/>
      <c r="H56" s="150"/>
      <c r="I56" s="150"/>
      <c r="J56" s="150"/>
      <c r="K56" s="150"/>
      <c r="L56" s="150"/>
      <c r="M56" s="150"/>
      <c r="N56" s="150"/>
      <c r="O56" s="151"/>
      <c r="P56" s="306" t="s">
        <v>10</v>
      </c>
      <c r="Q56" s="307"/>
      <c r="R56" s="307"/>
      <c r="S56" s="307"/>
      <c r="T56" s="308"/>
      <c r="U56" s="302" t="s">
        <v>1547</v>
      </c>
      <c r="V56" s="303"/>
      <c r="W56" s="303"/>
      <c r="X56" s="303"/>
      <c r="Y56" s="303"/>
      <c r="Z56" s="304" t="str">
        <f>IF(VLOOKUP($U56,Countries!$B$4:$C$224,2,FALSE)="","",VLOOKUP($U56,Countries!$B$4:$C$224,2,FALSE))</f>
        <v>X</v>
      </c>
      <c r="AA56" s="305"/>
      <c r="AB56" s="348" t="s">
        <v>1691</v>
      </c>
      <c r="AC56" s="349"/>
      <c r="AD56" s="350"/>
      <c r="AE56" s="306" t="s">
        <v>10</v>
      </c>
      <c r="AF56" s="307"/>
      <c r="AG56" s="307"/>
      <c r="AH56" s="307"/>
      <c r="AI56" s="308"/>
      <c r="AJ56" s="114" t="str">
        <f>VLOOKUP($AE56,ISIC4!$B$24:$C$53,2,FALSE)</f>
        <v>X</v>
      </c>
      <c r="AK56" s="309" t="s">
        <v>1547</v>
      </c>
      <c r="AL56" s="309"/>
      <c r="AM56" s="309"/>
      <c r="AN56" s="309"/>
      <c r="AO56" s="103">
        <f t="shared" si="2"/>
        <v>0</v>
      </c>
      <c r="AP56" s="299"/>
      <c r="AQ56" s="310"/>
      <c r="AR56" s="301"/>
      <c r="AS56" s="319"/>
      <c r="AT56" s="320"/>
      <c r="AU56" s="321"/>
      <c r="AV56" s="314"/>
      <c r="AW56" s="286"/>
      <c r="AX56" s="286"/>
      <c r="AY56" s="315"/>
      <c r="AZ56" s="311"/>
      <c r="BA56" s="312"/>
      <c r="BB56" s="312"/>
      <c r="BC56" s="312"/>
      <c r="BD56" s="312"/>
      <c r="BE56" s="312"/>
      <c r="BF56" s="312"/>
      <c r="BG56" s="312"/>
      <c r="BH56" s="312"/>
      <c r="BI56" s="312"/>
      <c r="BJ56" s="312"/>
      <c r="BK56" s="313"/>
      <c r="BL56" s="314"/>
      <c r="BM56" s="286"/>
      <c r="BN56" s="286"/>
      <c r="BO56" s="315"/>
      <c r="BP56" s="311"/>
      <c r="BQ56" s="312"/>
      <c r="BR56" s="312"/>
      <c r="BS56" s="345"/>
      <c r="BT56" s="344"/>
      <c r="BU56" s="344"/>
      <c r="BV56" s="346"/>
      <c r="BW56" s="299"/>
      <c r="BX56" s="300"/>
      <c r="BY56" s="301"/>
      <c r="BZ56" s="319"/>
      <c r="CA56" s="320"/>
      <c r="CB56" s="321"/>
      <c r="CC56" s="283"/>
      <c r="CD56" s="284"/>
      <c r="CE56" s="284"/>
      <c r="CF56" s="285"/>
      <c r="CG56" s="283"/>
      <c r="CH56" s="284"/>
      <c r="CI56" s="284"/>
      <c r="CJ56" s="285"/>
      <c r="CK56" s="283"/>
      <c r="CL56" s="284"/>
      <c r="CM56" s="284"/>
      <c r="CN56" s="285"/>
      <c r="CO56" s="283"/>
      <c r="CP56" s="286"/>
      <c r="CQ56" s="286"/>
      <c r="CR56" s="287"/>
      <c r="CS56" s="283"/>
      <c r="CT56" s="284"/>
      <c r="CU56" s="284"/>
      <c r="CV56" s="285"/>
      <c r="CW56" s="312"/>
      <c r="CX56" s="344"/>
      <c r="CY56" s="344"/>
      <c r="CZ56" s="345"/>
      <c r="DA56" s="344"/>
      <c r="DB56" s="344"/>
      <c r="DC56" s="346"/>
      <c r="DD56" s="118"/>
      <c r="DE56" s="118"/>
      <c r="DF56" s="106"/>
      <c r="DG56" s="106"/>
      <c r="DH56" s="106"/>
      <c r="DI56" s="106"/>
      <c r="DJ56" s="106"/>
      <c r="DK56" s="106"/>
      <c r="DL56" s="106"/>
      <c r="DM56" s="106"/>
      <c r="DN56" s="107"/>
      <c r="DO56" s="108"/>
      <c r="DP56" s="108"/>
      <c r="DQ56" s="108"/>
      <c r="DR56" s="108"/>
      <c r="DS56" s="108"/>
      <c r="DT56" s="108"/>
      <c r="DU56" s="108"/>
      <c r="DV56" s="108"/>
      <c r="DW56" s="108"/>
      <c r="DX56" s="108"/>
      <c r="DY56" s="108"/>
      <c r="DZ56" s="108"/>
      <c r="EA56" s="108"/>
      <c r="EB56" s="108"/>
      <c r="EC56" s="108"/>
      <c r="ED56" s="116"/>
      <c r="EE56" s="117"/>
    </row>
    <row r="57" spans="1:135" s="109" customFormat="1" ht="29.25" hidden="1" customHeight="1" thickBot="1">
      <c r="B57" s="347">
        <v>6</v>
      </c>
      <c r="C57" s="304"/>
      <c r="D57" s="149"/>
      <c r="E57" s="150"/>
      <c r="F57" s="150"/>
      <c r="G57" s="150"/>
      <c r="H57" s="150"/>
      <c r="I57" s="150"/>
      <c r="J57" s="150"/>
      <c r="K57" s="150"/>
      <c r="L57" s="150"/>
      <c r="M57" s="150"/>
      <c r="N57" s="150"/>
      <c r="O57" s="151"/>
      <c r="P57" s="306" t="s">
        <v>10</v>
      </c>
      <c r="Q57" s="307"/>
      <c r="R57" s="307"/>
      <c r="S57" s="307"/>
      <c r="T57" s="308"/>
      <c r="U57" s="302" t="s">
        <v>1547</v>
      </c>
      <c r="V57" s="303"/>
      <c r="W57" s="303"/>
      <c r="X57" s="303"/>
      <c r="Y57" s="303"/>
      <c r="Z57" s="304" t="str">
        <f>IF(VLOOKUP($U57,Countries!$B$4:$C$224,2,FALSE)="","",VLOOKUP($U57,Countries!$B$4:$C$224,2,FALSE))</f>
        <v>X</v>
      </c>
      <c r="AA57" s="305"/>
      <c r="AB57" s="348" t="s">
        <v>1691</v>
      </c>
      <c r="AC57" s="349"/>
      <c r="AD57" s="350"/>
      <c r="AE57" s="306" t="s">
        <v>10</v>
      </c>
      <c r="AF57" s="307"/>
      <c r="AG57" s="307"/>
      <c r="AH57" s="307"/>
      <c r="AI57" s="308"/>
      <c r="AJ57" s="114" t="str">
        <f>VLOOKUP($AE57,ISIC4!$B$24:$C$53,2,FALSE)</f>
        <v>X</v>
      </c>
      <c r="AK57" s="309" t="s">
        <v>1547</v>
      </c>
      <c r="AL57" s="309"/>
      <c r="AM57" s="309"/>
      <c r="AN57" s="309"/>
      <c r="AO57" s="103">
        <f t="shared" si="2"/>
        <v>0</v>
      </c>
      <c r="AP57" s="299"/>
      <c r="AQ57" s="310"/>
      <c r="AR57" s="301"/>
      <c r="AS57" s="319"/>
      <c r="AT57" s="320"/>
      <c r="AU57" s="321"/>
      <c r="AV57" s="314"/>
      <c r="AW57" s="286"/>
      <c r="AX57" s="286"/>
      <c r="AY57" s="315"/>
      <c r="AZ57" s="311"/>
      <c r="BA57" s="312"/>
      <c r="BB57" s="312"/>
      <c r="BC57" s="312"/>
      <c r="BD57" s="312"/>
      <c r="BE57" s="312"/>
      <c r="BF57" s="312"/>
      <c r="BG57" s="312"/>
      <c r="BH57" s="312"/>
      <c r="BI57" s="312"/>
      <c r="BJ57" s="312"/>
      <c r="BK57" s="313"/>
      <c r="BL57" s="314"/>
      <c r="BM57" s="286"/>
      <c r="BN57" s="286"/>
      <c r="BO57" s="315"/>
      <c r="BP57" s="311"/>
      <c r="BQ57" s="312"/>
      <c r="BR57" s="312"/>
      <c r="BS57" s="345"/>
      <c r="BT57" s="344"/>
      <c r="BU57" s="344"/>
      <c r="BV57" s="346"/>
      <c r="BW57" s="299"/>
      <c r="BX57" s="300"/>
      <c r="BY57" s="301"/>
      <c r="BZ57" s="319"/>
      <c r="CA57" s="320"/>
      <c r="CB57" s="321"/>
      <c r="CC57" s="283"/>
      <c r="CD57" s="284"/>
      <c r="CE57" s="284"/>
      <c r="CF57" s="285"/>
      <c r="CG57" s="283"/>
      <c r="CH57" s="284"/>
      <c r="CI57" s="284"/>
      <c r="CJ57" s="285"/>
      <c r="CK57" s="283"/>
      <c r="CL57" s="284"/>
      <c r="CM57" s="284"/>
      <c r="CN57" s="285"/>
      <c r="CO57" s="283"/>
      <c r="CP57" s="286"/>
      <c r="CQ57" s="286"/>
      <c r="CR57" s="287"/>
      <c r="CS57" s="283"/>
      <c r="CT57" s="284"/>
      <c r="CU57" s="284"/>
      <c r="CV57" s="285"/>
      <c r="CW57" s="312"/>
      <c r="CX57" s="344"/>
      <c r="CY57" s="344"/>
      <c r="CZ57" s="345"/>
      <c r="DA57" s="344"/>
      <c r="DB57" s="344"/>
      <c r="DC57" s="346"/>
      <c r="DD57" s="112"/>
      <c r="DE57" s="108"/>
      <c r="DF57" s="111"/>
      <c r="DG57" s="113"/>
      <c r="DH57" s="113"/>
      <c r="DI57" s="113"/>
      <c r="DJ57" s="107"/>
      <c r="DK57" s="108"/>
      <c r="DL57" s="108"/>
      <c r="DM57" s="108"/>
      <c r="DN57" s="108"/>
      <c r="DO57" s="108"/>
      <c r="DP57" s="108"/>
      <c r="DQ57" s="108"/>
      <c r="DR57" s="108"/>
      <c r="DS57" s="108"/>
      <c r="DT57" s="108"/>
      <c r="DU57" s="108"/>
      <c r="DV57" s="108"/>
      <c r="DW57" s="108"/>
      <c r="DX57" s="108"/>
      <c r="DY57" s="108"/>
      <c r="DZ57" s="108"/>
      <c r="EA57" s="108"/>
      <c r="EB57" s="108"/>
      <c r="EC57" s="108"/>
      <c r="ED57" s="116"/>
      <c r="EE57" s="117"/>
    </row>
    <row r="58" spans="1:135" s="109" customFormat="1" ht="29.25" hidden="1" customHeight="1" thickBot="1">
      <c r="A58" s="105"/>
      <c r="B58" s="347">
        <v>7</v>
      </c>
      <c r="C58" s="304"/>
      <c r="D58" s="149"/>
      <c r="E58" s="150"/>
      <c r="F58" s="150"/>
      <c r="G58" s="150"/>
      <c r="H58" s="150"/>
      <c r="I58" s="150"/>
      <c r="J58" s="150"/>
      <c r="K58" s="150"/>
      <c r="L58" s="150"/>
      <c r="M58" s="150"/>
      <c r="N58" s="150"/>
      <c r="O58" s="151"/>
      <c r="P58" s="306" t="s">
        <v>10</v>
      </c>
      <c r="Q58" s="307"/>
      <c r="R58" s="307"/>
      <c r="S58" s="307"/>
      <c r="T58" s="308"/>
      <c r="U58" s="302" t="s">
        <v>1547</v>
      </c>
      <c r="V58" s="303"/>
      <c r="W58" s="303"/>
      <c r="X58" s="303"/>
      <c r="Y58" s="303"/>
      <c r="Z58" s="304" t="str">
        <f>IF(VLOOKUP($U58,Countries!$B$4:$C$224,2,FALSE)="","",VLOOKUP($U58,Countries!$B$4:$C$224,2,FALSE))</f>
        <v>X</v>
      </c>
      <c r="AA58" s="305"/>
      <c r="AB58" s="348" t="s">
        <v>1691</v>
      </c>
      <c r="AC58" s="349"/>
      <c r="AD58" s="350"/>
      <c r="AE58" s="306" t="s">
        <v>10</v>
      </c>
      <c r="AF58" s="307"/>
      <c r="AG58" s="307"/>
      <c r="AH58" s="307"/>
      <c r="AI58" s="308"/>
      <c r="AJ58" s="114" t="str">
        <f>VLOOKUP($AE58,ISIC4!$B$24:$C$53,2,FALSE)</f>
        <v>X</v>
      </c>
      <c r="AK58" s="309" t="s">
        <v>1547</v>
      </c>
      <c r="AL58" s="309"/>
      <c r="AM58" s="309"/>
      <c r="AN58" s="309"/>
      <c r="AO58" s="103">
        <f t="shared" si="2"/>
        <v>0</v>
      </c>
      <c r="AP58" s="299"/>
      <c r="AQ58" s="310"/>
      <c r="AR58" s="301"/>
      <c r="AS58" s="319"/>
      <c r="AT58" s="320"/>
      <c r="AU58" s="321"/>
      <c r="AV58" s="314"/>
      <c r="AW58" s="286"/>
      <c r="AX58" s="286"/>
      <c r="AY58" s="315"/>
      <c r="AZ58" s="311"/>
      <c r="BA58" s="312"/>
      <c r="BB58" s="312"/>
      <c r="BC58" s="312"/>
      <c r="BD58" s="312"/>
      <c r="BE58" s="312"/>
      <c r="BF58" s="312"/>
      <c r="BG58" s="312"/>
      <c r="BH58" s="312"/>
      <c r="BI58" s="312"/>
      <c r="BJ58" s="312"/>
      <c r="BK58" s="313"/>
      <c r="BL58" s="314"/>
      <c r="BM58" s="286"/>
      <c r="BN58" s="286"/>
      <c r="BO58" s="315"/>
      <c r="BP58" s="311"/>
      <c r="BQ58" s="312"/>
      <c r="BR58" s="312"/>
      <c r="BS58" s="345"/>
      <c r="BT58" s="344"/>
      <c r="BU58" s="344"/>
      <c r="BV58" s="346"/>
      <c r="BW58" s="299"/>
      <c r="BX58" s="300"/>
      <c r="BY58" s="301"/>
      <c r="BZ58" s="319"/>
      <c r="CA58" s="320"/>
      <c r="CB58" s="321"/>
      <c r="CC58" s="283"/>
      <c r="CD58" s="284"/>
      <c r="CE58" s="284"/>
      <c r="CF58" s="285"/>
      <c r="CG58" s="283"/>
      <c r="CH58" s="284"/>
      <c r="CI58" s="284"/>
      <c r="CJ58" s="285"/>
      <c r="CK58" s="283"/>
      <c r="CL58" s="284"/>
      <c r="CM58" s="284"/>
      <c r="CN58" s="285"/>
      <c r="CO58" s="283"/>
      <c r="CP58" s="286"/>
      <c r="CQ58" s="286"/>
      <c r="CR58" s="287"/>
      <c r="CS58" s="283"/>
      <c r="CT58" s="284"/>
      <c r="CU58" s="284"/>
      <c r="CV58" s="285"/>
      <c r="CW58" s="312"/>
      <c r="CX58" s="344"/>
      <c r="CY58" s="344"/>
      <c r="CZ58" s="345"/>
      <c r="DA58" s="344"/>
      <c r="DB58" s="344"/>
      <c r="DC58" s="346"/>
      <c r="DD58" s="118"/>
      <c r="DE58" s="118"/>
      <c r="DF58" s="106"/>
      <c r="DG58" s="106"/>
      <c r="DH58" s="106"/>
      <c r="DI58" s="106"/>
      <c r="DJ58" s="106"/>
      <c r="DK58" s="106"/>
      <c r="DL58" s="106"/>
      <c r="DM58" s="106"/>
      <c r="DN58" s="107"/>
      <c r="DO58" s="108"/>
      <c r="DP58" s="108"/>
      <c r="DQ58" s="108"/>
      <c r="DR58" s="108"/>
      <c r="DS58" s="108"/>
      <c r="DT58" s="108"/>
      <c r="DU58" s="108"/>
      <c r="DV58" s="108"/>
      <c r="DW58" s="108"/>
      <c r="DX58" s="108"/>
      <c r="DY58" s="108"/>
      <c r="DZ58" s="108"/>
      <c r="EA58" s="108"/>
      <c r="EB58" s="108"/>
      <c r="EC58" s="108"/>
      <c r="ED58" s="116"/>
      <c r="EE58" s="117"/>
    </row>
    <row r="59" spans="1:135" s="109" customFormat="1" ht="29.25" hidden="1" customHeight="1" thickBot="1">
      <c r="B59" s="347">
        <v>8</v>
      </c>
      <c r="C59" s="304"/>
      <c r="D59" s="149"/>
      <c r="E59" s="150"/>
      <c r="F59" s="150"/>
      <c r="G59" s="150"/>
      <c r="H59" s="150"/>
      <c r="I59" s="150"/>
      <c r="J59" s="150"/>
      <c r="K59" s="150"/>
      <c r="L59" s="150"/>
      <c r="M59" s="150"/>
      <c r="N59" s="150"/>
      <c r="O59" s="151"/>
      <c r="P59" s="306" t="s">
        <v>10</v>
      </c>
      <c r="Q59" s="307"/>
      <c r="R59" s="307"/>
      <c r="S59" s="307"/>
      <c r="T59" s="308"/>
      <c r="U59" s="302" t="s">
        <v>1547</v>
      </c>
      <c r="V59" s="303"/>
      <c r="W59" s="303"/>
      <c r="X59" s="303"/>
      <c r="Y59" s="303"/>
      <c r="Z59" s="304" t="str">
        <f>IF(VLOOKUP($U59,Countries!$B$4:$C$224,2,FALSE)="","",VLOOKUP($U59,Countries!$B$4:$C$224,2,FALSE))</f>
        <v>X</v>
      </c>
      <c r="AA59" s="305"/>
      <c r="AB59" s="348" t="s">
        <v>1691</v>
      </c>
      <c r="AC59" s="349"/>
      <c r="AD59" s="350"/>
      <c r="AE59" s="306" t="s">
        <v>10</v>
      </c>
      <c r="AF59" s="307"/>
      <c r="AG59" s="307"/>
      <c r="AH59" s="307"/>
      <c r="AI59" s="308"/>
      <c r="AJ59" s="114" t="str">
        <f>VLOOKUP($AE59,ISIC4!$B$24:$C$53,2,FALSE)</f>
        <v>X</v>
      </c>
      <c r="AK59" s="309" t="s">
        <v>1547</v>
      </c>
      <c r="AL59" s="309"/>
      <c r="AM59" s="309"/>
      <c r="AN59" s="309"/>
      <c r="AO59" s="103">
        <f t="shared" si="2"/>
        <v>0</v>
      </c>
      <c r="AP59" s="299"/>
      <c r="AQ59" s="310"/>
      <c r="AR59" s="301"/>
      <c r="AS59" s="319"/>
      <c r="AT59" s="320"/>
      <c r="AU59" s="321"/>
      <c r="AV59" s="314"/>
      <c r="AW59" s="286"/>
      <c r="AX59" s="286"/>
      <c r="AY59" s="315"/>
      <c r="AZ59" s="311"/>
      <c r="BA59" s="312"/>
      <c r="BB59" s="312"/>
      <c r="BC59" s="312"/>
      <c r="BD59" s="312"/>
      <c r="BE59" s="312"/>
      <c r="BF59" s="312"/>
      <c r="BG59" s="312"/>
      <c r="BH59" s="312"/>
      <c r="BI59" s="312"/>
      <c r="BJ59" s="312"/>
      <c r="BK59" s="313"/>
      <c r="BL59" s="314"/>
      <c r="BM59" s="286"/>
      <c r="BN59" s="286"/>
      <c r="BO59" s="315"/>
      <c r="BP59" s="311"/>
      <c r="BQ59" s="312"/>
      <c r="BR59" s="312"/>
      <c r="BS59" s="345"/>
      <c r="BT59" s="344"/>
      <c r="BU59" s="344"/>
      <c r="BV59" s="346"/>
      <c r="BW59" s="299"/>
      <c r="BX59" s="300"/>
      <c r="BY59" s="301"/>
      <c r="BZ59" s="319"/>
      <c r="CA59" s="320"/>
      <c r="CB59" s="321"/>
      <c r="CC59" s="283"/>
      <c r="CD59" s="284"/>
      <c r="CE59" s="284"/>
      <c r="CF59" s="285"/>
      <c r="CG59" s="283"/>
      <c r="CH59" s="284"/>
      <c r="CI59" s="284"/>
      <c r="CJ59" s="285"/>
      <c r="CK59" s="283"/>
      <c r="CL59" s="284"/>
      <c r="CM59" s="284"/>
      <c r="CN59" s="285"/>
      <c r="CO59" s="283"/>
      <c r="CP59" s="286"/>
      <c r="CQ59" s="286"/>
      <c r="CR59" s="287"/>
      <c r="CS59" s="283"/>
      <c r="CT59" s="284"/>
      <c r="CU59" s="284"/>
      <c r="CV59" s="285"/>
      <c r="CW59" s="312"/>
      <c r="CX59" s="344"/>
      <c r="CY59" s="344"/>
      <c r="CZ59" s="345"/>
      <c r="DA59" s="344"/>
      <c r="DB59" s="344"/>
      <c r="DC59" s="346"/>
      <c r="DD59" s="112"/>
      <c r="DE59" s="108"/>
      <c r="DF59" s="111"/>
      <c r="DG59" s="113"/>
      <c r="DH59" s="113"/>
      <c r="DI59" s="113"/>
      <c r="DJ59" s="107"/>
      <c r="DK59" s="108"/>
      <c r="DL59" s="108"/>
      <c r="DM59" s="108"/>
      <c r="DN59" s="108"/>
      <c r="DO59" s="108"/>
      <c r="DP59" s="108"/>
      <c r="DQ59" s="108"/>
      <c r="DR59" s="108"/>
      <c r="DS59" s="108"/>
      <c r="DT59" s="108"/>
      <c r="DU59" s="108"/>
      <c r="DV59" s="108"/>
      <c r="DW59" s="108"/>
      <c r="DX59" s="108"/>
      <c r="DY59" s="108"/>
      <c r="DZ59" s="108"/>
      <c r="EA59" s="108"/>
      <c r="EB59" s="108"/>
      <c r="EC59" s="108"/>
      <c r="ED59" s="116"/>
      <c r="EE59" s="117"/>
    </row>
    <row r="60" spans="1:135" s="109" customFormat="1" ht="29.25" hidden="1" customHeight="1" thickBot="1">
      <c r="A60" s="105"/>
      <c r="B60" s="347">
        <v>9</v>
      </c>
      <c r="C60" s="304"/>
      <c r="D60" s="149"/>
      <c r="E60" s="150"/>
      <c r="F60" s="150"/>
      <c r="G60" s="150"/>
      <c r="H60" s="150"/>
      <c r="I60" s="150"/>
      <c r="J60" s="150"/>
      <c r="K60" s="150"/>
      <c r="L60" s="150"/>
      <c r="M60" s="150"/>
      <c r="N60" s="150"/>
      <c r="O60" s="151"/>
      <c r="P60" s="306" t="s">
        <v>10</v>
      </c>
      <c r="Q60" s="307"/>
      <c r="R60" s="307"/>
      <c r="S60" s="307"/>
      <c r="T60" s="308"/>
      <c r="U60" s="302" t="s">
        <v>1547</v>
      </c>
      <c r="V60" s="303"/>
      <c r="W60" s="303"/>
      <c r="X60" s="303"/>
      <c r="Y60" s="303"/>
      <c r="Z60" s="304" t="str">
        <f>IF(VLOOKUP($U60,Countries!$B$4:$C$224,2,FALSE)="","",VLOOKUP($U60,Countries!$B$4:$C$224,2,FALSE))</f>
        <v>X</v>
      </c>
      <c r="AA60" s="305"/>
      <c r="AB60" s="348" t="s">
        <v>1691</v>
      </c>
      <c r="AC60" s="349"/>
      <c r="AD60" s="350"/>
      <c r="AE60" s="306" t="s">
        <v>10</v>
      </c>
      <c r="AF60" s="307"/>
      <c r="AG60" s="307"/>
      <c r="AH60" s="307"/>
      <c r="AI60" s="308"/>
      <c r="AJ60" s="114" t="str">
        <f>VLOOKUP($AE60,ISIC4!$B$24:$C$53,2,FALSE)</f>
        <v>X</v>
      </c>
      <c r="AK60" s="309" t="s">
        <v>1547</v>
      </c>
      <c r="AL60" s="309"/>
      <c r="AM60" s="309"/>
      <c r="AN60" s="309"/>
      <c r="AO60" s="103">
        <f t="shared" si="2"/>
        <v>0</v>
      </c>
      <c r="AP60" s="299"/>
      <c r="AQ60" s="310"/>
      <c r="AR60" s="301"/>
      <c r="AS60" s="319"/>
      <c r="AT60" s="320"/>
      <c r="AU60" s="321"/>
      <c r="AV60" s="314"/>
      <c r="AW60" s="286"/>
      <c r="AX60" s="286"/>
      <c r="AY60" s="315"/>
      <c r="AZ60" s="311"/>
      <c r="BA60" s="312"/>
      <c r="BB60" s="312"/>
      <c r="BC60" s="312"/>
      <c r="BD60" s="312"/>
      <c r="BE60" s="312"/>
      <c r="BF60" s="312"/>
      <c r="BG60" s="312"/>
      <c r="BH60" s="312"/>
      <c r="BI60" s="312"/>
      <c r="BJ60" s="312"/>
      <c r="BK60" s="313"/>
      <c r="BL60" s="314"/>
      <c r="BM60" s="286"/>
      <c r="BN60" s="286"/>
      <c r="BO60" s="315"/>
      <c r="BP60" s="311"/>
      <c r="BQ60" s="312"/>
      <c r="BR60" s="312"/>
      <c r="BS60" s="345"/>
      <c r="BT60" s="344"/>
      <c r="BU60" s="344"/>
      <c r="BV60" s="346"/>
      <c r="BW60" s="299"/>
      <c r="BX60" s="300"/>
      <c r="BY60" s="301"/>
      <c r="BZ60" s="319"/>
      <c r="CA60" s="320"/>
      <c r="CB60" s="321"/>
      <c r="CC60" s="283"/>
      <c r="CD60" s="284"/>
      <c r="CE60" s="284"/>
      <c r="CF60" s="285"/>
      <c r="CG60" s="283"/>
      <c r="CH60" s="284"/>
      <c r="CI60" s="284"/>
      <c r="CJ60" s="285"/>
      <c r="CK60" s="283"/>
      <c r="CL60" s="284"/>
      <c r="CM60" s="284"/>
      <c r="CN60" s="285"/>
      <c r="CO60" s="283"/>
      <c r="CP60" s="286"/>
      <c r="CQ60" s="286"/>
      <c r="CR60" s="287"/>
      <c r="CS60" s="283"/>
      <c r="CT60" s="284"/>
      <c r="CU60" s="284"/>
      <c r="CV60" s="285"/>
      <c r="CW60" s="312"/>
      <c r="CX60" s="344"/>
      <c r="CY60" s="344"/>
      <c r="CZ60" s="345"/>
      <c r="DA60" s="344"/>
      <c r="DB60" s="344"/>
      <c r="DC60" s="346"/>
      <c r="DD60" s="118"/>
      <c r="DE60" s="118"/>
      <c r="DF60" s="106"/>
      <c r="DG60" s="106"/>
      <c r="DH60" s="106"/>
      <c r="DI60" s="106"/>
      <c r="DJ60" s="106"/>
      <c r="DK60" s="106"/>
      <c r="DL60" s="106"/>
      <c r="DM60" s="106"/>
      <c r="DN60" s="107"/>
      <c r="DO60" s="108"/>
      <c r="DP60" s="108"/>
      <c r="DQ60" s="108"/>
      <c r="DR60" s="108"/>
      <c r="DS60" s="108"/>
      <c r="DT60" s="108"/>
      <c r="DU60" s="108"/>
      <c r="DV60" s="108"/>
      <c r="DW60" s="108"/>
      <c r="DX60" s="108"/>
      <c r="DY60" s="108"/>
      <c r="DZ60" s="108"/>
      <c r="EA60" s="108"/>
      <c r="EB60" s="108"/>
      <c r="EC60" s="108"/>
      <c r="ED60" s="116"/>
      <c r="EE60" s="117"/>
    </row>
    <row r="61" spans="1:135" s="109" customFormat="1" ht="29.25" hidden="1" customHeight="1" thickBot="1">
      <c r="B61" s="347">
        <v>10</v>
      </c>
      <c r="C61" s="304"/>
      <c r="D61" s="149"/>
      <c r="E61" s="150"/>
      <c r="F61" s="150"/>
      <c r="G61" s="150"/>
      <c r="H61" s="150"/>
      <c r="I61" s="150"/>
      <c r="J61" s="150"/>
      <c r="K61" s="150"/>
      <c r="L61" s="150"/>
      <c r="M61" s="150"/>
      <c r="N61" s="150"/>
      <c r="O61" s="151"/>
      <c r="P61" s="306" t="s">
        <v>10</v>
      </c>
      <c r="Q61" s="307"/>
      <c r="R61" s="307"/>
      <c r="S61" s="307"/>
      <c r="T61" s="308"/>
      <c r="U61" s="302" t="s">
        <v>1547</v>
      </c>
      <c r="V61" s="303"/>
      <c r="W61" s="303"/>
      <c r="X61" s="303"/>
      <c r="Y61" s="303"/>
      <c r="Z61" s="304" t="str">
        <f>IF(VLOOKUP($U61,Countries!$B$4:$C$224,2,FALSE)="","",VLOOKUP($U61,Countries!$B$4:$C$224,2,FALSE))</f>
        <v>X</v>
      </c>
      <c r="AA61" s="305"/>
      <c r="AB61" s="348" t="s">
        <v>1691</v>
      </c>
      <c r="AC61" s="349"/>
      <c r="AD61" s="350"/>
      <c r="AE61" s="306" t="s">
        <v>10</v>
      </c>
      <c r="AF61" s="307"/>
      <c r="AG61" s="307"/>
      <c r="AH61" s="307"/>
      <c r="AI61" s="308"/>
      <c r="AJ61" s="114" t="str">
        <f>VLOOKUP($AE61,ISIC4!$B$24:$C$53,2,FALSE)</f>
        <v>X</v>
      </c>
      <c r="AK61" s="309" t="s">
        <v>1547</v>
      </c>
      <c r="AL61" s="309"/>
      <c r="AM61" s="309"/>
      <c r="AN61" s="309"/>
      <c r="AO61" s="103">
        <f t="shared" si="2"/>
        <v>0</v>
      </c>
      <c r="AP61" s="299"/>
      <c r="AQ61" s="310"/>
      <c r="AR61" s="301"/>
      <c r="AS61" s="319"/>
      <c r="AT61" s="320"/>
      <c r="AU61" s="321"/>
      <c r="AV61" s="314"/>
      <c r="AW61" s="286"/>
      <c r="AX61" s="286"/>
      <c r="AY61" s="315"/>
      <c r="AZ61" s="311"/>
      <c r="BA61" s="312"/>
      <c r="BB61" s="312"/>
      <c r="BC61" s="312"/>
      <c r="BD61" s="312"/>
      <c r="BE61" s="312"/>
      <c r="BF61" s="312"/>
      <c r="BG61" s="312"/>
      <c r="BH61" s="312"/>
      <c r="BI61" s="312"/>
      <c r="BJ61" s="312"/>
      <c r="BK61" s="313"/>
      <c r="BL61" s="314"/>
      <c r="BM61" s="286"/>
      <c r="BN61" s="286"/>
      <c r="BO61" s="315"/>
      <c r="BP61" s="311"/>
      <c r="BQ61" s="312"/>
      <c r="BR61" s="312"/>
      <c r="BS61" s="345"/>
      <c r="BT61" s="344"/>
      <c r="BU61" s="344"/>
      <c r="BV61" s="346"/>
      <c r="BW61" s="299"/>
      <c r="BX61" s="300"/>
      <c r="BY61" s="301"/>
      <c r="BZ61" s="319"/>
      <c r="CA61" s="320"/>
      <c r="CB61" s="321"/>
      <c r="CC61" s="283"/>
      <c r="CD61" s="284"/>
      <c r="CE61" s="284"/>
      <c r="CF61" s="285"/>
      <c r="CG61" s="283"/>
      <c r="CH61" s="284"/>
      <c r="CI61" s="284"/>
      <c r="CJ61" s="285"/>
      <c r="CK61" s="283"/>
      <c r="CL61" s="284"/>
      <c r="CM61" s="284"/>
      <c r="CN61" s="285"/>
      <c r="CO61" s="283"/>
      <c r="CP61" s="286"/>
      <c r="CQ61" s="286"/>
      <c r="CR61" s="287"/>
      <c r="CS61" s="283"/>
      <c r="CT61" s="284"/>
      <c r="CU61" s="284"/>
      <c r="CV61" s="285"/>
      <c r="CW61" s="312"/>
      <c r="CX61" s="344"/>
      <c r="CY61" s="344"/>
      <c r="CZ61" s="345"/>
      <c r="DA61" s="344"/>
      <c r="DB61" s="344"/>
      <c r="DC61" s="346"/>
      <c r="DD61" s="112"/>
      <c r="DE61" s="108"/>
      <c r="DF61" s="111"/>
      <c r="DG61" s="113"/>
      <c r="DH61" s="113"/>
      <c r="DI61" s="113"/>
      <c r="DJ61" s="107"/>
      <c r="DK61" s="108"/>
      <c r="DL61" s="108"/>
      <c r="DM61" s="108"/>
      <c r="DN61" s="108"/>
      <c r="DO61" s="108"/>
      <c r="DP61" s="108"/>
      <c r="DQ61" s="108"/>
      <c r="DR61" s="108"/>
      <c r="DS61" s="108"/>
      <c r="DT61" s="108"/>
      <c r="DU61" s="108"/>
      <c r="DV61" s="108"/>
      <c r="DW61" s="108"/>
      <c r="DX61" s="108"/>
      <c r="DY61" s="108"/>
      <c r="DZ61" s="108"/>
      <c r="EA61" s="108"/>
      <c r="EB61" s="108"/>
      <c r="EC61" s="108"/>
      <c r="ED61" s="116"/>
      <c r="EE61" s="117"/>
    </row>
    <row r="62" spans="1:135" s="109" customFormat="1" ht="29.25" hidden="1" customHeight="1" thickBot="1">
      <c r="A62" s="105"/>
      <c r="B62" s="347">
        <v>11</v>
      </c>
      <c r="C62" s="304"/>
      <c r="D62" s="149"/>
      <c r="E62" s="150"/>
      <c r="F62" s="150"/>
      <c r="G62" s="150"/>
      <c r="H62" s="150"/>
      <c r="I62" s="150"/>
      <c r="J62" s="150"/>
      <c r="K62" s="150"/>
      <c r="L62" s="150"/>
      <c r="M62" s="150"/>
      <c r="N62" s="150"/>
      <c r="O62" s="151"/>
      <c r="P62" s="306" t="s">
        <v>10</v>
      </c>
      <c r="Q62" s="307"/>
      <c r="R62" s="307"/>
      <c r="S62" s="307"/>
      <c r="T62" s="308"/>
      <c r="U62" s="302" t="s">
        <v>1547</v>
      </c>
      <c r="V62" s="303"/>
      <c r="W62" s="303"/>
      <c r="X62" s="303"/>
      <c r="Y62" s="303"/>
      <c r="Z62" s="304" t="str">
        <f>IF(VLOOKUP($U62,Countries!$B$4:$C$224,2,FALSE)="","",VLOOKUP($U62,Countries!$B$4:$C$224,2,FALSE))</f>
        <v>X</v>
      </c>
      <c r="AA62" s="305"/>
      <c r="AB62" s="348" t="s">
        <v>1691</v>
      </c>
      <c r="AC62" s="349"/>
      <c r="AD62" s="350"/>
      <c r="AE62" s="306" t="s">
        <v>10</v>
      </c>
      <c r="AF62" s="307"/>
      <c r="AG62" s="307"/>
      <c r="AH62" s="307"/>
      <c r="AI62" s="308"/>
      <c r="AJ62" s="114" t="str">
        <f>VLOOKUP($AE62,ISIC4!$B$24:$C$53,2,FALSE)</f>
        <v>X</v>
      </c>
      <c r="AK62" s="309" t="s">
        <v>1547</v>
      </c>
      <c r="AL62" s="309"/>
      <c r="AM62" s="309"/>
      <c r="AN62" s="309"/>
      <c r="AO62" s="103">
        <f t="shared" si="2"/>
        <v>0</v>
      </c>
      <c r="AP62" s="299"/>
      <c r="AQ62" s="310"/>
      <c r="AR62" s="301"/>
      <c r="AS62" s="319"/>
      <c r="AT62" s="320"/>
      <c r="AU62" s="321"/>
      <c r="AV62" s="314"/>
      <c r="AW62" s="286"/>
      <c r="AX62" s="286"/>
      <c r="AY62" s="315"/>
      <c r="AZ62" s="311"/>
      <c r="BA62" s="312"/>
      <c r="BB62" s="312"/>
      <c r="BC62" s="312"/>
      <c r="BD62" s="312"/>
      <c r="BE62" s="312"/>
      <c r="BF62" s="312"/>
      <c r="BG62" s="312"/>
      <c r="BH62" s="312"/>
      <c r="BI62" s="312"/>
      <c r="BJ62" s="312"/>
      <c r="BK62" s="313"/>
      <c r="BL62" s="314"/>
      <c r="BM62" s="286"/>
      <c r="BN62" s="286"/>
      <c r="BO62" s="315"/>
      <c r="BP62" s="311"/>
      <c r="BQ62" s="312"/>
      <c r="BR62" s="312"/>
      <c r="BS62" s="522"/>
      <c r="BT62" s="344"/>
      <c r="BU62" s="344"/>
      <c r="BV62" s="346"/>
      <c r="BW62" s="299"/>
      <c r="BX62" s="300"/>
      <c r="BY62" s="301"/>
      <c r="BZ62" s="319"/>
      <c r="CA62" s="320"/>
      <c r="CB62" s="321"/>
      <c r="CC62" s="283"/>
      <c r="CD62" s="284"/>
      <c r="CE62" s="284"/>
      <c r="CF62" s="285"/>
      <c r="CG62" s="283"/>
      <c r="CH62" s="284"/>
      <c r="CI62" s="284"/>
      <c r="CJ62" s="285"/>
      <c r="CK62" s="283"/>
      <c r="CL62" s="284"/>
      <c r="CM62" s="284"/>
      <c r="CN62" s="285"/>
      <c r="CO62" s="283"/>
      <c r="CP62" s="286"/>
      <c r="CQ62" s="286"/>
      <c r="CR62" s="287"/>
      <c r="CS62" s="283"/>
      <c r="CT62" s="284"/>
      <c r="CU62" s="284"/>
      <c r="CV62" s="285"/>
      <c r="CW62" s="312"/>
      <c r="CX62" s="344"/>
      <c r="CY62" s="344"/>
      <c r="CZ62" s="345"/>
      <c r="DA62" s="344"/>
      <c r="DB62" s="344"/>
      <c r="DC62" s="346"/>
      <c r="DD62" s="118"/>
      <c r="DE62" s="118"/>
      <c r="DF62" s="106"/>
      <c r="DG62" s="106"/>
      <c r="DH62" s="106"/>
      <c r="DI62" s="106"/>
      <c r="DJ62" s="106"/>
      <c r="DK62" s="106"/>
      <c r="DL62" s="106"/>
      <c r="DM62" s="106"/>
      <c r="DN62" s="107"/>
      <c r="DO62" s="108"/>
      <c r="DP62" s="108"/>
      <c r="DQ62" s="108"/>
      <c r="DR62" s="108"/>
      <c r="DS62" s="108"/>
      <c r="DT62" s="108"/>
      <c r="DU62" s="108"/>
      <c r="DV62" s="108"/>
      <c r="DW62" s="108"/>
      <c r="DX62" s="108"/>
      <c r="DY62" s="108"/>
      <c r="DZ62" s="108"/>
      <c r="EA62" s="108"/>
      <c r="EB62" s="108"/>
      <c r="EC62" s="108"/>
      <c r="ED62" s="116"/>
      <c r="EE62" s="117"/>
    </row>
    <row r="63" spans="1:135" s="109" customFormat="1" ht="29.25" hidden="1" customHeight="1" thickBot="1">
      <c r="B63" s="347">
        <v>12</v>
      </c>
      <c r="C63" s="304"/>
      <c r="D63" s="152"/>
      <c r="E63" s="153"/>
      <c r="F63" s="153"/>
      <c r="G63" s="153"/>
      <c r="H63" s="153"/>
      <c r="I63" s="153"/>
      <c r="J63" s="153"/>
      <c r="K63" s="153"/>
      <c r="L63" s="153"/>
      <c r="M63" s="153"/>
      <c r="N63" s="153"/>
      <c r="O63" s="154"/>
      <c r="P63" s="491" t="s">
        <v>10</v>
      </c>
      <c r="Q63" s="492"/>
      <c r="R63" s="492"/>
      <c r="S63" s="492"/>
      <c r="T63" s="493"/>
      <c r="U63" s="288" t="s">
        <v>1547</v>
      </c>
      <c r="V63" s="289"/>
      <c r="W63" s="289"/>
      <c r="X63" s="289"/>
      <c r="Y63" s="289"/>
      <c r="Z63" s="304" t="str">
        <f>IF(VLOOKUP($U63,Countries!$B$4:$C$224,2,FALSE)="","",VLOOKUP($U63,Countries!$B$4:$C$224,2,FALSE))</f>
        <v>X</v>
      </c>
      <c r="AA63" s="305"/>
      <c r="AB63" s="348" t="s">
        <v>1691</v>
      </c>
      <c r="AC63" s="349"/>
      <c r="AD63" s="350"/>
      <c r="AE63" s="491" t="s">
        <v>10</v>
      </c>
      <c r="AF63" s="492"/>
      <c r="AG63" s="492"/>
      <c r="AH63" s="492"/>
      <c r="AI63" s="493"/>
      <c r="AJ63" s="114" t="str">
        <f>VLOOKUP($AE63,ISIC4!$B$24:$C$53,2,FALSE)</f>
        <v>X</v>
      </c>
      <c r="AK63" s="309" t="s">
        <v>1547</v>
      </c>
      <c r="AL63" s="309"/>
      <c r="AM63" s="309"/>
      <c r="AN63" s="309"/>
      <c r="AO63" s="103">
        <f t="shared" si="2"/>
        <v>0</v>
      </c>
      <c r="AP63" s="293"/>
      <c r="AQ63" s="294"/>
      <c r="AR63" s="295"/>
      <c r="AS63" s="518"/>
      <c r="AT63" s="519"/>
      <c r="AU63" s="520"/>
      <c r="AV63" s="355"/>
      <c r="AW63" s="580"/>
      <c r="AX63" s="580"/>
      <c r="AY63" s="581"/>
      <c r="AZ63" s="382"/>
      <c r="BA63" s="296"/>
      <c r="BB63" s="296"/>
      <c r="BC63" s="296"/>
      <c r="BD63" s="296"/>
      <c r="BE63" s="296"/>
      <c r="BF63" s="296"/>
      <c r="BG63" s="296"/>
      <c r="BH63" s="296"/>
      <c r="BI63" s="296"/>
      <c r="BJ63" s="296"/>
      <c r="BK63" s="582"/>
      <c r="BL63" s="355"/>
      <c r="BM63" s="580"/>
      <c r="BN63" s="580"/>
      <c r="BO63" s="581"/>
      <c r="BP63" s="382"/>
      <c r="BQ63" s="296"/>
      <c r="BR63" s="296"/>
      <c r="BS63" s="523"/>
      <c r="BT63" s="297"/>
      <c r="BU63" s="297"/>
      <c r="BV63" s="325"/>
      <c r="BW63" s="293"/>
      <c r="BX63" s="298"/>
      <c r="BY63" s="295"/>
      <c r="BZ63" s="518"/>
      <c r="CA63" s="519"/>
      <c r="CB63" s="520"/>
      <c r="CC63" s="535"/>
      <c r="CD63" s="536"/>
      <c r="CE63" s="536"/>
      <c r="CF63" s="537"/>
      <c r="CG63" s="535"/>
      <c r="CH63" s="536"/>
      <c r="CI63" s="536"/>
      <c r="CJ63" s="537"/>
      <c r="CK63" s="535"/>
      <c r="CL63" s="536"/>
      <c r="CM63" s="536"/>
      <c r="CN63" s="537"/>
      <c r="CO63" s="535"/>
      <c r="CP63" s="580"/>
      <c r="CQ63" s="580"/>
      <c r="CR63" s="586"/>
      <c r="CS63" s="535"/>
      <c r="CT63" s="536"/>
      <c r="CU63" s="536"/>
      <c r="CV63" s="537"/>
      <c r="CW63" s="296"/>
      <c r="CX63" s="297"/>
      <c r="CY63" s="297"/>
      <c r="CZ63" s="324"/>
      <c r="DA63" s="297"/>
      <c r="DB63" s="297"/>
      <c r="DC63" s="325"/>
      <c r="DD63" s="115"/>
      <c r="DE63" s="115"/>
      <c r="DF63" s="110"/>
      <c r="DG63" s="111"/>
      <c r="DH63" s="112"/>
      <c r="DI63" s="108"/>
      <c r="DJ63" s="111"/>
      <c r="DK63" s="113"/>
      <c r="DL63" s="113"/>
      <c r="DM63" s="113"/>
      <c r="DN63" s="107"/>
      <c r="DO63" s="108"/>
      <c r="DP63" s="108"/>
      <c r="DQ63" s="108"/>
      <c r="DR63" s="108"/>
      <c r="DS63" s="108"/>
      <c r="DT63" s="108"/>
      <c r="DU63" s="108"/>
      <c r="DV63" s="108"/>
      <c r="DW63" s="108"/>
      <c r="DX63" s="108"/>
      <c r="DY63" s="108"/>
      <c r="DZ63" s="108"/>
      <c r="EA63" s="108"/>
      <c r="EB63" s="108"/>
      <c r="EC63" s="108"/>
      <c r="ED63" s="116"/>
      <c r="EE63" s="117"/>
    </row>
    <row r="64" spans="1:135" s="61" customFormat="1" ht="18.75" customHeight="1" thickBot="1">
      <c r="A64" s="60"/>
      <c r="B64" s="376" t="s">
        <v>1592</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c r="BF64" s="377"/>
      <c r="BG64" s="377"/>
      <c r="BH64" s="377"/>
      <c r="BI64" s="377"/>
      <c r="BJ64" s="377"/>
      <c r="BK64" s="377"/>
      <c r="BL64" s="377"/>
      <c r="BM64" s="377"/>
      <c r="BN64" s="377"/>
      <c r="BO64" s="377"/>
      <c r="BP64" s="377"/>
      <c r="BQ64" s="377"/>
      <c r="BR64" s="377"/>
      <c r="BS64" s="377"/>
      <c r="BT64" s="377"/>
      <c r="BU64" s="377"/>
      <c r="BV64" s="377"/>
      <c r="BW64" s="377"/>
      <c r="BX64" s="377"/>
      <c r="BY64" s="377"/>
      <c r="BZ64" s="377"/>
      <c r="CA64" s="377"/>
      <c r="CB64" s="377"/>
      <c r="CC64" s="377"/>
      <c r="CD64" s="377"/>
      <c r="CE64" s="377"/>
      <c r="CF64" s="377"/>
      <c r="CG64" s="377"/>
      <c r="CH64" s="377"/>
      <c r="CI64" s="377"/>
      <c r="CJ64" s="377"/>
      <c r="CK64" s="377"/>
      <c r="CL64" s="377"/>
      <c r="CM64" s="377"/>
      <c r="CN64" s="377"/>
      <c r="CO64" s="377"/>
      <c r="CP64" s="377"/>
      <c r="CQ64" s="377"/>
      <c r="CR64" s="377"/>
      <c r="CS64" s="377"/>
      <c r="CT64" s="377"/>
      <c r="CU64" s="377"/>
      <c r="CV64" s="377"/>
      <c r="CW64" s="377"/>
      <c r="CX64" s="377"/>
      <c r="CY64" s="377"/>
      <c r="CZ64" s="377"/>
      <c r="DA64" s="377"/>
      <c r="DB64" s="377"/>
      <c r="DC64" s="379"/>
      <c r="DF64" s="62"/>
      <c r="DG64" s="63"/>
      <c r="DH64" s="64"/>
      <c r="DI64" s="65"/>
      <c r="DJ64" s="63"/>
      <c r="DK64" s="66"/>
      <c r="DL64" s="66"/>
      <c r="DM64" s="66"/>
      <c r="DN64" s="67"/>
      <c r="DO64" s="68"/>
      <c r="DP64" s="68"/>
      <c r="DQ64" s="68"/>
      <c r="DR64" s="68"/>
      <c r="DS64" s="68"/>
      <c r="DT64" s="68"/>
      <c r="DU64" s="68"/>
      <c r="DV64" s="68"/>
      <c r="DW64" s="68"/>
      <c r="DX64" s="68"/>
      <c r="DY64" s="68"/>
      <c r="DZ64" s="68"/>
      <c r="EA64" s="68"/>
      <c r="EB64" s="68"/>
      <c r="EC64" s="68"/>
      <c r="ED64" s="68"/>
      <c r="EE64" s="68"/>
    </row>
    <row r="65" spans="2:135" s="109" customFormat="1" ht="29.25" customHeight="1" thickBot="1">
      <c r="B65" s="380">
        <v>1</v>
      </c>
      <c r="C65" s="322"/>
      <c r="D65" s="338" t="s">
        <v>1714</v>
      </c>
      <c r="E65" s="338"/>
      <c r="F65" s="338"/>
      <c r="G65" s="338"/>
      <c r="H65" s="338"/>
      <c r="I65" s="339"/>
      <c r="J65" s="339"/>
      <c r="K65" s="339"/>
      <c r="L65" s="339"/>
      <c r="M65" s="339"/>
      <c r="N65" s="339"/>
      <c r="O65" s="339"/>
      <c r="P65" s="339"/>
      <c r="Q65" s="339"/>
      <c r="R65" s="339"/>
      <c r="S65" s="339"/>
      <c r="T65" s="340"/>
      <c r="U65" s="420" t="s">
        <v>1547</v>
      </c>
      <c r="V65" s="421"/>
      <c r="W65" s="421"/>
      <c r="X65" s="421"/>
      <c r="Y65" s="421"/>
      <c r="Z65" s="322" t="str">
        <f>IF(VLOOKUP($U65,Countries!$B$4:$C$224,2,FALSE)="","",VLOOKUP($U65,Countries!$B$4:$C$224,2,FALSE))</f>
        <v>X</v>
      </c>
      <c r="AA65" s="323"/>
      <c r="AB65" s="587" t="s">
        <v>1691</v>
      </c>
      <c r="AC65" s="588"/>
      <c r="AD65" s="589"/>
      <c r="AE65" s="358" t="s">
        <v>10</v>
      </c>
      <c r="AF65" s="359"/>
      <c r="AG65" s="359"/>
      <c r="AH65" s="359"/>
      <c r="AI65" s="360"/>
      <c r="AJ65" s="114" t="str">
        <f>VLOOKUP($AE65,ISIC4!$B$24:$C$53,2,FALSE)</f>
        <v>X</v>
      </c>
      <c r="AK65" s="309" t="s">
        <v>1547</v>
      </c>
      <c r="AL65" s="309"/>
      <c r="AM65" s="309"/>
      <c r="AN65" s="309"/>
      <c r="AO65" s="103">
        <f t="shared" ref="AO65:AO76" si="3">VLOOKUP(AK65,$AI$99:$BG$110,24,FALSE)</f>
        <v>0</v>
      </c>
      <c r="AP65" s="507"/>
      <c r="AQ65" s="521"/>
      <c r="AR65" s="509"/>
      <c r="AS65" s="316"/>
      <c r="AT65" s="317"/>
      <c r="AU65" s="318"/>
      <c r="AV65" s="510"/>
      <c r="AW65" s="511"/>
      <c r="AX65" s="511"/>
      <c r="AY65" s="512"/>
      <c r="AZ65" s="510"/>
      <c r="BA65" s="511"/>
      <c r="BB65" s="511"/>
      <c r="BC65" s="512"/>
      <c r="BD65" s="510"/>
      <c r="BE65" s="511"/>
      <c r="BF65" s="511"/>
      <c r="BG65" s="512"/>
      <c r="BH65" s="510"/>
      <c r="BI65" s="513"/>
      <c r="BJ65" s="513"/>
      <c r="BK65" s="514"/>
      <c r="BL65" s="510"/>
      <c r="BM65" s="511"/>
      <c r="BN65" s="511"/>
      <c r="BO65" s="512"/>
      <c r="BP65" s="375"/>
      <c r="BQ65" s="372"/>
      <c r="BR65" s="372"/>
      <c r="BS65" s="371"/>
      <c r="BT65" s="372"/>
      <c r="BU65" s="372"/>
      <c r="BV65" s="373"/>
      <c r="BW65" s="507"/>
      <c r="BX65" s="508"/>
      <c r="BY65" s="509"/>
      <c r="BZ65" s="316"/>
      <c r="CA65" s="317"/>
      <c r="CB65" s="318"/>
      <c r="CC65" s="510"/>
      <c r="CD65" s="511"/>
      <c r="CE65" s="511"/>
      <c r="CF65" s="512"/>
      <c r="CG65" s="510"/>
      <c r="CH65" s="511"/>
      <c r="CI65" s="511"/>
      <c r="CJ65" s="512"/>
      <c r="CK65" s="510"/>
      <c r="CL65" s="511"/>
      <c r="CM65" s="511"/>
      <c r="CN65" s="512"/>
      <c r="CO65" s="510"/>
      <c r="CP65" s="513"/>
      <c r="CQ65" s="513"/>
      <c r="CR65" s="514"/>
      <c r="CS65" s="510"/>
      <c r="CT65" s="511"/>
      <c r="CU65" s="511"/>
      <c r="CV65" s="512"/>
      <c r="CW65" s="375"/>
      <c r="CX65" s="372"/>
      <c r="CY65" s="372"/>
      <c r="CZ65" s="371"/>
      <c r="DA65" s="372"/>
      <c r="DB65" s="372"/>
      <c r="DC65" s="373"/>
      <c r="DD65" s="112"/>
      <c r="DE65" s="108"/>
      <c r="DF65" s="111"/>
      <c r="DG65" s="113"/>
      <c r="DH65" s="113"/>
      <c r="DI65" s="113"/>
      <c r="DJ65" s="107"/>
      <c r="DK65" s="108"/>
      <c r="DL65" s="108"/>
      <c r="DM65" s="108"/>
      <c r="DN65" s="108"/>
      <c r="DO65" s="108"/>
      <c r="DP65" s="108"/>
      <c r="DQ65" s="108"/>
      <c r="DR65" s="108"/>
      <c r="DS65" s="108"/>
      <c r="DT65" s="108"/>
      <c r="DU65" s="108"/>
      <c r="DV65" s="108"/>
      <c r="DW65" s="108"/>
      <c r="DX65" s="108"/>
      <c r="DY65" s="108"/>
      <c r="DZ65" s="108"/>
      <c r="EA65" s="108"/>
      <c r="EB65" s="108"/>
      <c r="EC65" s="108"/>
      <c r="ED65" s="116"/>
      <c r="EE65" s="117"/>
    </row>
    <row r="66" spans="2:135" s="109" customFormat="1" ht="29.25" customHeight="1" thickBot="1">
      <c r="B66" s="347">
        <v>2</v>
      </c>
      <c r="C66" s="304"/>
      <c r="D66" s="341" t="s">
        <v>1547</v>
      </c>
      <c r="E66" s="341"/>
      <c r="F66" s="341"/>
      <c r="G66" s="341"/>
      <c r="H66" s="341"/>
      <c r="I66" s="342"/>
      <c r="J66" s="342"/>
      <c r="K66" s="342"/>
      <c r="L66" s="342"/>
      <c r="M66" s="342"/>
      <c r="N66" s="342"/>
      <c r="O66" s="342"/>
      <c r="P66" s="342"/>
      <c r="Q66" s="342"/>
      <c r="R66" s="342"/>
      <c r="S66" s="342"/>
      <c r="T66" s="343"/>
      <c r="U66" s="302" t="s">
        <v>1547</v>
      </c>
      <c r="V66" s="303"/>
      <c r="W66" s="303"/>
      <c r="X66" s="303"/>
      <c r="Y66" s="303"/>
      <c r="Z66" s="304" t="str">
        <f>IF(VLOOKUP($U66,Countries!$B$4:$C$224,2,FALSE)="","",VLOOKUP($U66,Countries!$B$4:$C$224,2,FALSE))</f>
        <v>X</v>
      </c>
      <c r="AA66" s="305"/>
      <c r="AB66" s="348" t="s">
        <v>1691</v>
      </c>
      <c r="AC66" s="349"/>
      <c r="AD66" s="350"/>
      <c r="AE66" s="306" t="s">
        <v>10</v>
      </c>
      <c r="AF66" s="307"/>
      <c r="AG66" s="307"/>
      <c r="AH66" s="307"/>
      <c r="AI66" s="308"/>
      <c r="AJ66" s="114" t="str">
        <f>VLOOKUP($AE66,ISIC4!$B$24:$C$53,2,FALSE)</f>
        <v>X</v>
      </c>
      <c r="AK66" s="309" t="s">
        <v>1547</v>
      </c>
      <c r="AL66" s="309"/>
      <c r="AM66" s="309"/>
      <c r="AN66" s="309"/>
      <c r="AO66" s="103">
        <f t="shared" si="3"/>
        <v>0</v>
      </c>
      <c r="AP66" s="299"/>
      <c r="AQ66" s="310"/>
      <c r="AR66" s="301"/>
      <c r="AS66" s="319"/>
      <c r="AT66" s="320"/>
      <c r="AU66" s="321"/>
      <c r="AV66" s="283"/>
      <c r="AW66" s="284"/>
      <c r="AX66" s="284"/>
      <c r="AY66" s="285"/>
      <c r="AZ66" s="283"/>
      <c r="BA66" s="284"/>
      <c r="BB66" s="284"/>
      <c r="BC66" s="285"/>
      <c r="BD66" s="283"/>
      <c r="BE66" s="284"/>
      <c r="BF66" s="284"/>
      <c r="BG66" s="285"/>
      <c r="BH66" s="283"/>
      <c r="BI66" s="286"/>
      <c r="BJ66" s="286"/>
      <c r="BK66" s="287"/>
      <c r="BL66" s="283"/>
      <c r="BM66" s="284"/>
      <c r="BN66" s="284"/>
      <c r="BO66" s="285"/>
      <c r="BP66" s="312"/>
      <c r="BQ66" s="344"/>
      <c r="BR66" s="344"/>
      <c r="BS66" s="345"/>
      <c r="BT66" s="344"/>
      <c r="BU66" s="344"/>
      <c r="BV66" s="346"/>
      <c r="BW66" s="299"/>
      <c r="BX66" s="300"/>
      <c r="BY66" s="301"/>
      <c r="BZ66" s="319"/>
      <c r="CA66" s="320"/>
      <c r="CB66" s="321"/>
      <c r="CC66" s="283"/>
      <c r="CD66" s="284"/>
      <c r="CE66" s="284"/>
      <c r="CF66" s="285"/>
      <c r="CG66" s="283"/>
      <c r="CH66" s="284"/>
      <c r="CI66" s="284"/>
      <c r="CJ66" s="285"/>
      <c r="CK66" s="283"/>
      <c r="CL66" s="284"/>
      <c r="CM66" s="284"/>
      <c r="CN66" s="285"/>
      <c r="CO66" s="283"/>
      <c r="CP66" s="286"/>
      <c r="CQ66" s="286"/>
      <c r="CR66" s="287"/>
      <c r="CS66" s="283"/>
      <c r="CT66" s="284"/>
      <c r="CU66" s="284"/>
      <c r="CV66" s="285"/>
      <c r="CW66" s="312"/>
      <c r="CX66" s="344"/>
      <c r="CY66" s="344"/>
      <c r="CZ66" s="345"/>
      <c r="DA66" s="344"/>
      <c r="DB66" s="344"/>
      <c r="DC66" s="346"/>
      <c r="DD66" s="112"/>
      <c r="DE66" s="108"/>
      <c r="DF66" s="111"/>
      <c r="DG66" s="113"/>
      <c r="DH66" s="113"/>
      <c r="DI66" s="113"/>
      <c r="DJ66" s="107"/>
      <c r="DK66" s="108"/>
      <c r="DL66" s="108"/>
      <c r="DM66" s="108"/>
      <c r="DN66" s="108"/>
      <c r="DO66" s="108"/>
      <c r="DP66" s="108"/>
      <c r="DQ66" s="108"/>
      <c r="DR66" s="108"/>
      <c r="DS66" s="108"/>
      <c r="DT66" s="108"/>
      <c r="DU66" s="108"/>
      <c r="DV66" s="108"/>
      <c r="DW66" s="108"/>
      <c r="DX66" s="108"/>
      <c r="DY66" s="108"/>
      <c r="DZ66" s="108"/>
      <c r="EA66" s="108"/>
      <c r="EB66" s="108"/>
      <c r="EC66" s="108"/>
      <c r="ED66" s="116"/>
      <c r="EE66" s="117"/>
    </row>
    <row r="67" spans="2:135" s="109" customFormat="1" ht="29.25" customHeight="1" thickBot="1">
      <c r="B67" s="347">
        <v>3</v>
      </c>
      <c r="C67" s="304"/>
      <c r="D67" s="341" t="s">
        <v>1547</v>
      </c>
      <c r="E67" s="341"/>
      <c r="F67" s="341"/>
      <c r="G67" s="341"/>
      <c r="H67" s="341"/>
      <c r="I67" s="342"/>
      <c r="J67" s="342"/>
      <c r="K67" s="342"/>
      <c r="L67" s="342"/>
      <c r="M67" s="342"/>
      <c r="N67" s="342"/>
      <c r="O67" s="342"/>
      <c r="P67" s="342"/>
      <c r="Q67" s="342"/>
      <c r="R67" s="342"/>
      <c r="S67" s="342"/>
      <c r="T67" s="343"/>
      <c r="U67" s="302" t="s">
        <v>1547</v>
      </c>
      <c r="V67" s="303"/>
      <c r="W67" s="303"/>
      <c r="X67" s="303"/>
      <c r="Y67" s="303"/>
      <c r="Z67" s="304" t="str">
        <f>IF(VLOOKUP($U67,Countries!$B$4:$C$224,2,FALSE)="","",VLOOKUP($U67,Countries!$B$4:$C$224,2,FALSE))</f>
        <v>X</v>
      </c>
      <c r="AA67" s="305"/>
      <c r="AB67" s="348" t="s">
        <v>1691</v>
      </c>
      <c r="AC67" s="349"/>
      <c r="AD67" s="350"/>
      <c r="AE67" s="306" t="s">
        <v>10</v>
      </c>
      <c r="AF67" s="307"/>
      <c r="AG67" s="307"/>
      <c r="AH67" s="307"/>
      <c r="AI67" s="308"/>
      <c r="AJ67" s="114" t="str">
        <f>VLOOKUP($AE67,ISIC4!$B$24:$C$53,2,FALSE)</f>
        <v>X</v>
      </c>
      <c r="AK67" s="309" t="s">
        <v>1547</v>
      </c>
      <c r="AL67" s="309"/>
      <c r="AM67" s="309"/>
      <c r="AN67" s="309"/>
      <c r="AO67" s="103">
        <f t="shared" si="3"/>
        <v>0</v>
      </c>
      <c r="AP67" s="299"/>
      <c r="AQ67" s="310"/>
      <c r="AR67" s="301"/>
      <c r="AS67" s="319"/>
      <c r="AT67" s="320"/>
      <c r="AU67" s="321"/>
      <c r="AV67" s="283"/>
      <c r="AW67" s="284"/>
      <c r="AX67" s="284"/>
      <c r="AY67" s="285"/>
      <c r="AZ67" s="283"/>
      <c r="BA67" s="284"/>
      <c r="BB67" s="284"/>
      <c r="BC67" s="285"/>
      <c r="BD67" s="283"/>
      <c r="BE67" s="284"/>
      <c r="BF67" s="284"/>
      <c r="BG67" s="285"/>
      <c r="BH67" s="283"/>
      <c r="BI67" s="286"/>
      <c r="BJ67" s="286"/>
      <c r="BK67" s="287"/>
      <c r="BL67" s="283"/>
      <c r="BM67" s="284"/>
      <c r="BN67" s="284"/>
      <c r="BO67" s="285"/>
      <c r="BP67" s="312"/>
      <c r="BQ67" s="344"/>
      <c r="BR67" s="344"/>
      <c r="BS67" s="345"/>
      <c r="BT67" s="344"/>
      <c r="BU67" s="344"/>
      <c r="BV67" s="346"/>
      <c r="BW67" s="299"/>
      <c r="BX67" s="300"/>
      <c r="BY67" s="301"/>
      <c r="BZ67" s="319"/>
      <c r="CA67" s="320"/>
      <c r="CB67" s="321"/>
      <c r="CC67" s="283"/>
      <c r="CD67" s="284"/>
      <c r="CE67" s="284"/>
      <c r="CF67" s="285"/>
      <c r="CG67" s="283"/>
      <c r="CH67" s="284"/>
      <c r="CI67" s="284"/>
      <c r="CJ67" s="285"/>
      <c r="CK67" s="283"/>
      <c r="CL67" s="284"/>
      <c r="CM67" s="284"/>
      <c r="CN67" s="285"/>
      <c r="CO67" s="283"/>
      <c r="CP67" s="286"/>
      <c r="CQ67" s="286"/>
      <c r="CR67" s="287"/>
      <c r="CS67" s="283"/>
      <c r="CT67" s="284"/>
      <c r="CU67" s="284"/>
      <c r="CV67" s="285"/>
      <c r="CW67" s="312"/>
      <c r="CX67" s="344"/>
      <c r="CY67" s="344"/>
      <c r="CZ67" s="345"/>
      <c r="DA67" s="344"/>
      <c r="DB67" s="344"/>
      <c r="DC67" s="346"/>
      <c r="DD67" s="112"/>
      <c r="DE67" s="108"/>
      <c r="DF67" s="111"/>
      <c r="DG67" s="113"/>
      <c r="DH67" s="113"/>
      <c r="DI67" s="113"/>
      <c r="DJ67" s="107"/>
      <c r="DK67" s="108"/>
      <c r="DL67" s="108"/>
      <c r="DM67" s="108"/>
      <c r="DN67" s="108"/>
      <c r="DO67" s="108"/>
      <c r="DP67" s="108"/>
      <c r="DQ67" s="108"/>
      <c r="DR67" s="108"/>
      <c r="DS67" s="108"/>
      <c r="DT67" s="108"/>
      <c r="DU67" s="108"/>
      <c r="DV67" s="108"/>
      <c r="DW67" s="108"/>
      <c r="DX67" s="108"/>
      <c r="DY67" s="108"/>
      <c r="DZ67" s="108"/>
      <c r="EA67" s="108"/>
      <c r="EB67" s="108"/>
      <c r="EC67" s="108"/>
      <c r="ED67" s="116"/>
      <c r="EE67" s="117"/>
    </row>
    <row r="68" spans="2:135" s="109" customFormat="1" ht="29.25" customHeight="1" thickBot="1">
      <c r="B68" s="347">
        <v>4</v>
      </c>
      <c r="C68" s="304"/>
      <c r="D68" s="341" t="s">
        <v>1547</v>
      </c>
      <c r="E68" s="341"/>
      <c r="F68" s="341"/>
      <c r="G68" s="341"/>
      <c r="H68" s="341"/>
      <c r="I68" s="342"/>
      <c r="J68" s="342"/>
      <c r="K68" s="342"/>
      <c r="L68" s="342"/>
      <c r="M68" s="342"/>
      <c r="N68" s="342"/>
      <c r="O68" s="342"/>
      <c r="P68" s="342"/>
      <c r="Q68" s="342"/>
      <c r="R68" s="342"/>
      <c r="S68" s="342"/>
      <c r="T68" s="343"/>
      <c r="U68" s="302" t="s">
        <v>1547</v>
      </c>
      <c r="V68" s="303"/>
      <c r="W68" s="303"/>
      <c r="X68" s="303"/>
      <c r="Y68" s="303"/>
      <c r="Z68" s="304" t="str">
        <f>IF(VLOOKUP($U68,Countries!$B$4:$C$224,2,FALSE)="","",VLOOKUP($U68,Countries!$B$4:$C$224,2,FALSE))</f>
        <v>X</v>
      </c>
      <c r="AA68" s="305"/>
      <c r="AB68" s="348" t="s">
        <v>1691</v>
      </c>
      <c r="AC68" s="349"/>
      <c r="AD68" s="350"/>
      <c r="AE68" s="306" t="s">
        <v>10</v>
      </c>
      <c r="AF68" s="307"/>
      <c r="AG68" s="307"/>
      <c r="AH68" s="307"/>
      <c r="AI68" s="308"/>
      <c r="AJ68" s="114" t="str">
        <f>VLOOKUP($AE68,ISIC4!$B$24:$C$53,2,FALSE)</f>
        <v>X</v>
      </c>
      <c r="AK68" s="309" t="s">
        <v>1547</v>
      </c>
      <c r="AL68" s="309"/>
      <c r="AM68" s="309"/>
      <c r="AN68" s="309"/>
      <c r="AO68" s="103">
        <f t="shared" si="3"/>
        <v>0</v>
      </c>
      <c r="AP68" s="299"/>
      <c r="AQ68" s="310"/>
      <c r="AR68" s="301"/>
      <c r="AS68" s="319"/>
      <c r="AT68" s="320"/>
      <c r="AU68" s="321"/>
      <c r="AV68" s="283"/>
      <c r="AW68" s="284"/>
      <c r="AX68" s="284"/>
      <c r="AY68" s="285"/>
      <c r="AZ68" s="283"/>
      <c r="BA68" s="284"/>
      <c r="BB68" s="284"/>
      <c r="BC68" s="285"/>
      <c r="BD68" s="283"/>
      <c r="BE68" s="284"/>
      <c r="BF68" s="284"/>
      <c r="BG68" s="285"/>
      <c r="BH68" s="283"/>
      <c r="BI68" s="286"/>
      <c r="BJ68" s="286"/>
      <c r="BK68" s="287"/>
      <c r="BL68" s="283"/>
      <c r="BM68" s="284"/>
      <c r="BN68" s="284"/>
      <c r="BO68" s="285"/>
      <c r="BP68" s="312"/>
      <c r="BQ68" s="344"/>
      <c r="BR68" s="344"/>
      <c r="BS68" s="345"/>
      <c r="BT68" s="344"/>
      <c r="BU68" s="344"/>
      <c r="BV68" s="346"/>
      <c r="BW68" s="299"/>
      <c r="BX68" s="300"/>
      <c r="BY68" s="301"/>
      <c r="BZ68" s="319"/>
      <c r="CA68" s="320"/>
      <c r="CB68" s="321"/>
      <c r="CC68" s="283"/>
      <c r="CD68" s="284"/>
      <c r="CE68" s="284"/>
      <c r="CF68" s="285"/>
      <c r="CG68" s="283"/>
      <c r="CH68" s="284"/>
      <c r="CI68" s="284"/>
      <c r="CJ68" s="285"/>
      <c r="CK68" s="283"/>
      <c r="CL68" s="284"/>
      <c r="CM68" s="284"/>
      <c r="CN68" s="285"/>
      <c r="CO68" s="283"/>
      <c r="CP68" s="286"/>
      <c r="CQ68" s="286"/>
      <c r="CR68" s="287"/>
      <c r="CS68" s="283"/>
      <c r="CT68" s="284"/>
      <c r="CU68" s="284"/>
      <c r="CV68" s="285"/>
      <c r="CW68" s="312"/>
      <c r="CX68" s="344"/>
      <c r="CY68" s="344"/>
      <c r="CZ68" s="345"/>
      <c r="DA68" s="344"/>
      <c r="DB68" s="344"/>
      <c r="DC68" s="346"/>
      <c r="DD68" s="112"/>
      <c r="DE68" s="108"/>
      <c r="DF68" s="111"/>
      <c r="DG68" s="113"/>
      <c r="DH68" s="113"/>
      <c r="DI68" s="113"/>
      <c r="DJ68" s="107"/>
      <c r="DK68" s="108"/>
      <c r="DL68" s="108"/>
      <c r="DM68" s="108"/>
      <c r="DN68" s="108"/>
      <c r="DO68" s="108"/>
      <c r="DP68" s="108"/>
      <c r="DQ68" s="108"/>
      <c r="DR68" s="108"/>
      <c r="DS68" s="108"/>
      <c r="DT68" s="108"/>
      <c r="DU68" s="108"/>
      <c r="DV68" s="108"/>
      <c r="DW68" s="108"/>
      <c r="DX68" s="108"/>
      <c r="DY68" s="108"/>
      <c r="DZ68" s="108"/>
      <c r="EA68" s="108"/>
      <c r="EB68" s="108"/>
      <c r="EC68" s="108"/>
      <c r="ED68" s="116"/>
      <c r="EE68" s="117"/>
    </row>
    <row r="69" spans="2:135" s="109" customFormat="1" ht="29.25" customHeight="1" thickBot="1">
      <c r="B69" s="347">
        <v>5</v>
      </c>
      <c r="C69" s="304"/>
      <c r="D69" s="341" t="s">
        <v>1547</v>
      </c>
      <c r="E69" s="341"/>
      <c r="F69" s="341"/>
      <c r="G69" s="341"/>
      <c r="H69" s="341"/>
      <c r="I69" s="342"/>
      <c r="J69" s="342"/>
      <c r="K69" s="342"/>
      <c r="L69" s="342"/>
      <c r="M69" s="342"/>
      <c r="N69" s="342"/>
      <c r="O69" s="342"/>
      <c r="P69" s="342"/>
      <c r="Q69" s="342"/>
      <c r="R69" s="342"/>
      <c r="S69" s="342"/>
      <c r="T69" s="343"/>
      <c r="U69" s="302" t="s">
        <v>1547</v>
      </c>
      <c r="V69" s="303"/>
      <c r="W69" s="303"/>
      <c r="X69" s="303"/>
      <c r="Y69" s="303"/>
      <c r="Z69" s="304" t="str">
        <f>IF(VLOOKUP($U69,Countries!$B$4:$C$224,2,FALSE)="","",VLOOKUP($U69,Countries!$B$4:$C$224,2,FALSE))</f>
        <v>X</v>
      </c>
      <c r="AA69" s="305"/>
      <c r="AB69" s="348" t="s">
        <v>1691</v>
      </c>
      <c r="AC69" s="349"/>
      <c r="AD69" s="350"/>
      <c r="AE69" s="306" t="s">
        <v>10</v>
      </c>
      <c r="AF69" s="307"/>
      <c r="AG69" s="307"/>
      <c r="AH69" s="307"/>
      <c r="AI69" s="308"/>
      <c r="AJ69" s="114" t="str">
        <f>VLOOKUP($AE69,ISIC4!$B$24:$C$53,2,FALSE)</f>
        <v>X</v>
      </c>
      <c r="AK69" s="309" t="s">
        <v>1547</v>
      </c>
      <c r="AL69" s="309"/>
      <c r="AM69" s="309"/>
      <c r="AN69" s="309"/>
      <c r="AO69" s="103">
        <f t="shared" si="3"/>
        <v>0</v>
      </c>
      <c r="AP69" s="299"/>
      <c r="AQ69" s="310"/>
      <c r="AR69" s="301"/>
      <c r="AS69" s="319"/>
      <c r="AT69" s="320"/>
      <c r="AU69" s="321"/>
      <c r="AV69" s="283"/>
      <c r="AW69" s="284"/>
      <c r="AX69" s="284"/>
      <c r="AY69" s="285"/>
      <c r="AZ69" s="283"/>
      <c r="BA69" s="284"/>
      <c r="BB69" s="284"/>
      <c r="BC69" s="285"/>
      <c r="BD69" s="283"/>
      <c r="BE69" s="284"/>
      <c r="BF69" s="284"/>
      <c r="BG69" s="285"/>
      <c r="BH69" s="283"/>
      <c r="BI69" s="286"/>
      <c r="BJ69" s="286"/>
      <c r="BK69" s="287"/>
      <c r="BL69" s="283"/>
      <c r="BM69" s="284"/>
      <c r="BN69" s="284"/>
      <c r="BO69" s="285"/>
      <c r="BP69" s="312"/>
      <c r="BQ69" s="344"/>
      <c r="BR69" s="344"/>
      <c r="BS69" s="345"/>
      <c r="BT69" s="344"/>
      <c r="BU69" s="344"/>
      <c r="BV69" s="346"/>
      <c r="BW69" s="299"/>
      <c r="BX69" s="300"/>
      <c r="BY69" s="301"/>
      <c r="BZ69" s="319"/>
      <c r="CA69" s="320"/>
      <c r="CB69" s="321"/>
      <c r="CC69" s="283"/>
      <c r="CD69" s="284"/>
      <c r="CE69" s="284"/>
      <c r="CF69" s="285"/>
      <c r="CG69" s="283"/>
      <c r="CH69" s="284"/>
      <c r="CI69" s="284"/>
      <c r="CJ69" s="285"/>
      <c r="CK69" s="283"/>
      <c r="CL69" s="284"/>
      <c r="CM69" s="284"/>
      <c r="CN69" s="285"/>
      <c r="CO69" s="283"/>
      <c r="CP69" s="286"/>
      <c r="CQ69" s="286"/>
      <c r="CR69" s="287"/>
      <c r="CS69" s="283"/>
      <c r="CT69" s="284"/>
      <c r="CU69" s="284"/>
      <c r="CV69" s="285"/>
      <c r="CW69" s="312"/>
      <c r="CX69" s="344"/>
      <c r="CY69" s="344"/>
      <c r="CZ69" s="345"/>
      <c r="DA69" s="344"/>
      <c r="DB69" s="344"/>
      <c r="DC69" s="346"/>
      <c r="DD69" s="112"/>
      <c r="DE69" s="108"/>
      <c r="DF69" s="111"/>
      <c r="DG69" s="113"/>
      <c r="DH69" s="113"/>
      <c r="DI69" s="113"/>
      <c r="DJ69" s="107"/>
      <c r="DK69" s="108"/>
      <c r="DL69" s="108"/>
      <c r="DM69" s="108"/>
      <c r="DN69" s="108"/>
      <c r="DO69" s="108"/>
      <c r="DP69" s="108"/>
      <c r="DQ69" s="108"/>
      <c r="DR69" s="108"/>
      <c r="DS69" s="108"/>
      <c r="DT69" s="108"/>
      <c r="DU69" s="108"/>
      <c r="DV69" s="108"/>
      <c r="DW69" s="108"/>
      <c r="DX69" s="108"/>
      <c r="DY69" s="108"/>
      <c r="DZ69" s="108"/>
      <c r="EA69" s="108"/>
      <c r="EB69" s="108"/>
      <c r="EC69" s="108"/>
      <c r="ED69" s="116"/>
      <c r="EE69" s="117"/>
    </row>
    <row r="70" spans="2:135" s="109" customFormat="1" ht="29.25" customHeight="1" thickBot="1">
      <c r="B70" s="419">
        <v>6</v>
      </c>
      <c r="C70" s="290"/>
      <c r="D70" s="595" t="s">
        <v>1547</v>
      </c>
      <c r="E70" s="595"/>
      <c r="F70" s="595"/>
      <c r="G70" s="595"/>
      <c r="H70" s="595"/>
      <c r="I70" s="596"/>
      <c r="J70" s="596"/>
      <c r="K70" s="596"/>
      <c r="L70" s="596"/>
      <c r="M70" s="596"/>
      <c r="N70" s="596"/>
      <c r="O70" s="596"/>
      <c r="P70" s="596"/>
      <c r="Q70" s="596"/>
      <c r="R70" s="596"/>
      <c r="S70" s="596"/>
      <c r="T70" s="597"/>
      <c r="U70" s="288" t="s">
        <v>1547</v>
      </c>
      <c r="V70" s="289"/>
      <c r="W70" s="289"/>
      <c r="X70" s="289"/>
      <c r="Y70" s="289"/>
      <c r="Z70" s="290" t="str">
        <f>IF(VLOOKUP($U70,Countries!$B$4:$C$224,2,FALSE)="","",VLOOKUP($U70,Countries!$B$4:$C$224,2,FALSE))</f>
        <v>X</v>
      </c>
      <c r="AA70" s="291"/>
      <c r="AB70" s="604" t="s">
        <v>1691</v>
      </c>
      <c r="AC70" s="605"/>
      <c r="AD70" s="606"/>
      <c r="AE70" s="491" t="s">
        <v>10</v>
      </c>
      <c r="AF70" s="492"/>
      <c r="AG70" s="492"/>
      <c r="AH70" s="492"/>
      <c r="AI70" s="493"/>
      <c r="AJ70" s="275" t="str">
        <f>VLOOKUP($AE70,ISIC4!$B$24:$C$53,2,FALSE)</f>
        <v>X</v>
      </c>
      <c r="AK70" s="292" t="s">
        <v>1547</v>
      </c>
      <c r="AL70" s="292"/>
      <c r="AM70" s="292"/>
      <c r="AN70" s="292"/>
      <c r="AO70" s="104">
        <f t="shared" si="3"/>
        <v>0</v>
      </c>
      <c r="AP70" s="293"/>
      <c r="AQ70" s="294"/>
      <c r="AR70" s="295"/>
      <c r="AS70" s="518"/>
      <c r="AT70" s="519"/>
      <c r="AU70" s="520"/>
      <c r="AV70" s="535"/>
      <c r="AW70" s="536"/>
      <c r="AX70" s="536"/>
      <c r="AY70" s="537"/>
      <c r="AZ70" s="535"/>
      <c r="BA70" s="536"/>
      <c r="BB70" s="536"/>
      <c r="BC70" s="537"/>
      <c r="BD70" s="535"/>
      <c r="BE70" s="536"/>
      <c r="BF70" s="536"/>
      <c r="BG70" s="537"/>
      <c r="BH70" s="535"/>
      <c r="BI70" s="580"/>
      <c r="BJ70" s="580"/>
      <c r="BK70" s="586"/>
      <c r="BL70" s="535"/>
      <c r="BM70" s="536"/>
      <c r="BN70" s="536"/>
      <c r="BO70" s="537"/>
      <c r="BP70" s="296"/>
      <c r="BQ70" s="297"/>
      <c r="BR70" s="297"/>
      <c r="BS70" s="324"/>
      <c r="BT70" s="297"/>
      <c r="BU70" s="297"/>
      <c r="BV70" s="325"/>
      <c r="BW70" s="293"/>
      <c r="BX70" s="298"/>
      <c r="BY70" s="295"/>
      <c r="BZ70" s="518"/>
      <c r="CA70" s="519"/>
      <c r="CB70" s="520"/>
      <c r="CC70" s="535"/>
      <c r="CD70" s="536"/>
      <c r="CE70" s="536"/>
      <c r="CF70" s="537"/>
      <c r="CG70" s="535"/>
      <c r="CH70" s="536"/>
      <c r="CI70" s="536"/>
      <c r="CJ70" s="537"/>
      <c r="CK70" s="535"/>
      <c r="CL70" s="536"/>
      <c r="CM70" s="536"/>
      <c r="CN70" s="537"/>
      <c r="CO70" s="535"/>
      <c r="CP70" s="580"/>
      <c r="CQ70" s="580"/>
      <c r="CR70" s="586"/>
      <c r="CS70" s="535"/>
      <c r="CT70" s="536"/>
      <c r="CU70" s="536"/>
      <c r="CV70" s="537"/>
      <c r="CW70" s="296"/>
      <c r="CX70" s="297"/>
      <c r="CY70" s="297"/>
      <c r="CZ70" s="324"/>
      <c r="DA70" s="297"/>
      <c r="DB70" s="297"/>
      <c r="DC70" s="325"/>
      <c r="DD70" s="112"/>
      <c r="DE70" s="108"/>
      <c r="DF70" s="111"/>
      <c r="DG70" s="113"/>
      <c r="DH70" s="113"/>
      <c r="DI70" s="113"/>
      <c r="DJ70" s="107"/>
      <c r="DK70" s="108"/>
      <c r="DL70" s="108"/>
      <c r="DM70" s="108"/>
      <c r="DN70" s="108"/>
      <c r="DO70" s="108"/>
      <c r="DP70" s="108"/>
      <c r="DQ70" s="108"/>
      <c r="DR70" s="108"/>
      <c r="DS70" s="108"/>
      <c r="DT70" s="108"/>
      <c r="DU70" s="108"/>
      <c r="DV70" s="108"/>
      <c r="DW70" s="108"/>
      <c r="DX70" s="108"/>
      <c r="DY70" s="108"/>
      <c r="DZ70" s="108"/>
      <c r="EA70" s="108"/>
      <c r="EB70" s="108"/>
      <c r="EC70" s="108"/>
      <c r="ED70" s="116"/>
      <c r="EE70" s="117"/>
    </row>
    <row r="71" spans="2:135" s="109" customFormat="1" ht="29.25" hidden="1" customHeight="1" thickBot="1">
      <c r="B71" s="590">
        <v>7</v>
      </c>
      <c r="C71" s="591"/>
      <c r="D71" s="598" t="s">
        <v>1547</v>
      </c>
      <c r="E71" s="598"/>
      <c r="F71" s="598"/>
      <c r="G71" s="598"/>
      <c r="H71" s="598"/>
      <c r="I71" s="599"/>
      <c r="J71" s="599"/>
      <c r="K71" s="599"/>
      <c r="L71" s="599"/>
      <c r="M71" s="599"/>
      <c r="N71" s="599"/>
      <c r="O71" s="599"/>
      <c r="P71" s="599"/>
      <c r="Q71" s="599"/>
      <c r="R71" s="599"/>
      <c r="S71" s="599"/>
      <c r="T71" s="600"/>
      <c r="U71" s="592" t="s">
        <v>1547</v>
      </c>
      <c r="V71" s="593"/>
      <c r="W71" s="593"/>
      <c r="X71" s="593"/>
      <c r="Y71" s="593"/>
      <c r="Z71" s="591" t="str">
        <f>IF(VLOOKUP($U71,Countries!$B$4:$C$224,2,FALSE)="","",VLOOKUP($U71,Countries!$B$4:$C$224,2,FALSE))</f>
        <v>X</v>
      </c>
      <c r="AA71" s="594"/>
      <c r="AB71" s="607" t="s">
        <v>1691</v>
      </c>
      <c r="AC71" s="608"/>
      <c r="AD71" s="609"/>
      <c r="AE71" s="652" t="s">
        <v>10</v>
      </c>
      <c r="AF71" s="653"/>
      <c r="AG71" s="653"/>
      <c r="AH71" s="653"/>
      <c r="AI71" s="654"/>
      <c r="AJ71" s="279" t="str">
        <f>VLOOKUP($AE71,ISIC4!$B$24:$C$53,2,FALSE)</f>
        <v>X</v>
      </c>
      <c r="AK71" s="640" t="s">
        <v>1547</v>
      </c>
      <c r="AL71" s="640"/>
      <c r="AM71" s="640"/>
      <c r="AN71" s="640"/>
      <c r="AO71" s="280">
        <f t="shared" si="3"/>
        <v>0</v>
      </c>
      <c r="AP71" s="636"/>
      <c r="AQ71" s="637"/>
      <c r="AR71" s="638"/>
      <c r="AS71" s="601"/>
      <c r="AT71" s="602"/>
      <c r="AU71" s="603"/>
      <c r="AV71" s="530"/>
      <c r="AW71" s="531"/>
      <c r="AX71" s="531"/>
      <c r="AY71" s="532"/>
      <c r="AZ71" s="530"/>
      <c r="BA71" s="531"/>
      <c r="BB71" s="531"/>
      <c r="BC71" s="532"/>
      <c r="BD71" s="530"/>
      <c r="BE71" s="531"/>
      <c r="BF71" s="531"/>
      <c r="BG71" s="532"/>
      <c r="BH71" s="530"/>
      <c r="BI71" s="533"/>
      <c r="BJ71" s="533"/>
      <c r="BK71" s="534"/>
      <c r="BL71" s="530"/>
      <c r="BM71" s="531"/>
      <c r="BN71" s="531"/>
      <c r="BO71" s="532"/>
      <c r="BP71" s="526"/>
      <c r="BQ71" s="527"/>
      <c r="BR71" s="527"/>
      <c r="BS71" s="528"/>
      <c r="BT71" s="527"/>
      <c r="BU71" s="527"/>
      <c r="BV71" s="529"/>
      <c r="BW71" s="636"/>
      <c r="BX71" s="639"/>
      <c r="BY71" s="638"/>
      <c r="BZ71" s="601"/>
      <c r="CA71" s="602"/>
      <c r="CB71" s="603"/>
      <c r="CC71" s="530"/>
      <c r="CD71" s="531"/>
      <c r="CE71" s="531"/>
      <c r="CF71" s="532"/>
      <c r="CG71" s="530"/>
      <c r="CH71" s="531"/>
      <c r="CI71" s="531"/>
      <c r="CJ71" s="532"/>
      <c r="CK71" s="530"/>
      <c r="CL71" s="531"/>
      <c r="CM71" s="531"/>
      <c r="CN71" s="532"/>
      <c r="CO71" s="530"/>
      <c r="CP71" s="533"/>
      <c r="CQ71" s="533"/>
      <c r="CR71" s="534"/>
      <c r="CS71" s="530"/>
      <c r="CT71" s="531"/>
      <c r="CU71" s="531"/>
      <c r="CV71" s="532"/>
      <c r="CW71" s="526"/>
      <c r="CX71" s="527"/>
      <c r="CY71" s="527"/>
      <c r="CZ71" s="528"/>
      <c r="DA71" s="527"/>
      <c r="DB71" s="527"/>
      <c r="DC71" s="529"/>
      <c r="DD71" s="112"/>
      <c r="DE71" s="108"/>
      <c r="DF71" s="111"/>
      <c r="DG71" s="113"/>
      <c r="DH71" s="113"/>
      <c r="DI71" s="113"/>
      <c r="DJ71" s="107"/>
      <c r="DK71" s="108"/>
      <c r="DL71" s="108"/>
      <c r="DM71" s="108"/>
      <c r="DN71" s="108"/>
      <c r="DO71" s="108"/>
      <c r="DP71" s="108"/>
      <c r="DQ71" s="108"/>
      <c r="DR71" s="108"/>
      <c r="DS71" s="108"/>
      <c r="DT71" s="108"/>
      <c r="DU71" s="108"/>
      <c r="DV71" s="108"/>
      <c r="DW71" s="108"/>
      <c r="DX71" s="108"/>
      <c r="DY71" s="108"/>
      <c r="DZ71" s="108"/>
      <c r="EA71" s="108"/>
      <c r="EB71" s="108"/>
      <c r="EC71" s="108"/>
      <c r="ED71" s="116"/>
      <c r="EE71" s="117"/>
    </row>
    <row r="72" spans="2:135" s="109" customFormat="1" ht="29.25" hidden="1" customHeight="1" thickBot="1">
      <c r="B72" s="347">
        <v>8</v>
      </c>
      <c r="C72" s="304"/>
      <c r="D72" s="341" t="s">
        <v>1547</v>
      </c>
      <c r="E72" s="341"/>
      <c r="F72" s="341"/>
      <c r="G72" s="341"/>
      <c r="H72" s="341"/>
      <c r="I72" s="342"/>
      <c r="J72" s="342"/>
      <c r="K72" s="342"/>
      <c r="L72" s="342"/>
      <c r="M72" s="342"/>
      <c r="N72" s="342"/>
      <c r="O72" s="342"/>
      <c r="P72" s="342"/>
      <c r="Q72" s="342"/>
      <c r="R72" s="342"/>
      <c r="S72" s="342"/>
      <c r="T72" s="343"/>
      <c r="U72" s="302" t="s">
        <v>1547</v>
      </c>
      <c r="V72" s="303"/>
      <c r="W72" s="303"/>
      <c r="X72" s="303"/>
      <c r="Y72" s="303"/>
      <c r="Z72" s="304" t="str">
        <f>IF(VLOOKUP($U72,Countries!$B$4:$C$224,2,FALSE)="","",VLOOKUP($U72,Countries!$B$4:$C$224,2,FALSE))</f>
        <v>X</v>
      </c>
      <c r="AA72" s="305"/>
      <c r="AB72" s="348" t="s">
        <v>1691</v>
      </c>
      <c r="AC72" s="349"/>
      <c r="AD72" s="350"/>
      <c r="AE72" s="306" t="s">
        <v>10</v>
      </c>
      <c r="AF72" s="307"/>
      <c r="AG72" s="307"/>
      <c r="AH72" s="307"/>
      <c r="AI72" s="308"/>
      <c r="AJ72" s="114" t="str">
        <f>VLOOKUP($AE72,ISIC4!$B$24:$C$53,2,FALSE)</f>
        <v>X</v>
      </c>
      <c r="AK72" s="309" t="s">
        <v>1547</v>
      </c>
      <c r="AL72" s="309"/>
      <c r="AM72" s="309"/>
      <c r="AN72" s="309"/>
      <c r="AO72" s="103">
        <f t="shared" si="3"/>
        <v>0</v>
      </c>
      <c r="AP72" s="299"/>
      <c r="AQ72" s="310"/>
      <c r="AR72" s="301"/>
      <c r="AS72" s="319"/>
      <c r="AT72" s="320"/>
      <c r="AU72" s="321"/>
      <c r="AV72" s="283"/>
      <c r="AW72" s="284"/>
      <c r="AX72" s="284"/>
      <c r="AY72" s="285"/>
      <c r="AZ72" s="283"/>
      <c r="BA72" s="284"/>
      <c r="BB72" s="284"/>
      <c r="BC72" s="285"/>
      <c r="BD72" s="283"/>
      <c r="BE72" s="284"/>
      <c r="BF72" s="284"/>
      <c r="BG72" s="285"/>
      <c r="BH72" s="283"/>
      <c r="BI72" s="286"/>
      <c r="BJ72" s="286"/>
      <c r="BK72" s="287"/>
      <c r="BL72" s="283"/>
      <c r="BM72" s="284"/>
      <c r="BN72" s="284"/>
      <c r="BO72" s="285"/>
      <c r="BP72" s="312"/>
      <c r="BQ72" s="344"/>
      <c r="BR72" s="344"/>
      <c r="BS72" s="345"/>
      <c r="BT72" s="344"/>
      <c r="BU72" s="344"/>
      <c r="BV72" s="346"/>
      <c r="BW72" s="299"/>
      <c r="BX72" s="300"/>
      <c r="BY72" s="301"/>
      <c r="BZ72" s="319"/>
      <c r="CA72" s="320"/>
      <c r="CB72" s="321"/>
      <c r="CC72" s="283"/>
      <c r="CD72" s="284"/>
      <c r="CE72" s="284"/>
      <c r="CF72" s="285"/>
      <c r="CG72" s="283"/>
      <c r="CH72" s="284"/>
      <c r="CI72" s="284"/>
      <c r="CJ72" s="285"/>
      <c r="CK72" s="283"/>
      <c r="CL72" s="284"/>
      <c r="CM72" s="284"/>
      <c r="CN72" s="285"/>
      <c r="CO72" s="283"/>
      <c r="CP72" s="286"/>
      <c r="CQ72" s="286"/>
      <c r="CR72" s="287"/>
      <c r="CS72" s="283"/>
      <c r="CT72" s="284"/>
      <c r="CU72" s="284"/>
      <c r="CV72" s="285"/>
      <c r="CW72" s="312"/>
      <c r="CX72" s="344"/>
      <c r="CY72" s="344"/>
      <c r="CZ72" s="345"/>
      <c r="DA72" s="344"/>
      <c r="DB72" s="344"/>
      <c r="DC72" s="346"/>
      <c r="DD72" s="112"/>
      <c r="DE72" s="108"/>
      <c r="DF72" s="111"/>
      <c r="DG72" s="113"/>
      <c r="DH72" s="113"/>
      <c r="DI72" s="113"/>
      <c r="DJ72" s="107"/>
      <c r="DK72" s="108"/>
      <c r="DL72" s="108"/>
      <c r="DM72" s="108"/>
      <c r="DN72" s="108"/>
      <c r="DO72" s="108"/>
      <c r="DP72" s="108"/>
      <c r="DQ72" s="108"/>
      <c r="DR72" s="108"/>
      <c r="DS72" s="108"/>
      <c r="DT72" s="108"/>
      <c r="DU72" s="108"/>
      <c r="DV72" s="108"/>
      <c r="DW72" s="108"/>
      <c r="DX72" s="108"/>
      <c r="DY72" s="108"/>
      <c r="DZ72" s="108"/>
      <c r="EA72" s="108"/>
      <c r="EB72" s="108"/>
      <c r="EC72" s="108"/>
      <c r="ED72" s="116"/>
      <c r="EE72" s="117"/>
    </row>
    <row r="73" spans="2:135" s="109" customFormat="1" ht="29.25" hidden="1" customHeight="1" thickBot="1">
      <c r="B73" s="347">
        <v>7</v>
      </c>
      <c r="C73" s="304"/>
      <c r="D73" s="341" t="s">
        <v>1547</v>
      </c>
      <c r="E73" s="341"/>
      <c r="F73" s="341"/>
      <c r="G73" s="341"/>
      <c r="H73" s="341"/>
      <c r="I73" s="342"/>
      <c r="J73" s="342"/>
      <c r="K73" s="342"/>
      <c r="L73" s="342"/>
      <c r="M73" s="342"/>
      <c r="N73" s="342"/>
      <c r="O73" s="342"/>
      <c r="P73" s="342"/>
      <c r="Q73" s="342"/>
      <c r="R73" s="342"/>
      <c r="S73" s="342"/>
      <c r="T73" s="343"/>
      <c r="U73" s="302" t="s">
        <v>1547</v>
      </c>
      <c r="V73" s="303"/>
      <c r="W73" s="303"/>
      <c r="X73" s="303"/>
      <c r="Y73" s="303"/>
      <c r="Z73" s="304" t="str">
        <f>IF(VLOOKUP($U73,Countries!$B$4:$C$224,2,FALSE)="","",VLOOKUP($U73,Countries!$B$4:$C$224,2,FALSE))</f>
        <v>X</v>
      </c>
      <c r="AA73" s="305"/>
      <c r="AB73" s="348" t="s">
        <v>1691</v>
      </c>
      <c r="AC73" s="349"/>
      <c r="AD73" s="350"/>
      <c r="AE73" s="306" t="s">
        <v>10</v>
      </c>
      <c r="AF73" s="307"/>
      <c r="AG73" s="307"/>
      <c r="AH73" s="307"/>
      <c r="AI73" s="308"/>
      <c r="AJ73" s="114" t="str">
        <f>VLOOKUP($AE73,ISIC4!$B$24:$C$53,2,FALSE)</f>
        <v>X</v>
      </c>
      <c r="AK73" s="309" t="s">
        <v>1547</v>
      </c>
      <c r="AL73" s="309"/>
      <c r="AM73" s="309"/>
      <c r="AN73" s="309"/>
      <c r="AO73" s="103">
        <f t="shared" si="3"/>
        <v>0</v>
      </c>
      <c r="AP73" s="299"/>
      <c r="AQ73" s="310"/>
      <c r="AR73" s="301"/>
      <c r="AS73" s="319"/>
      <c r="AT73" s="320"/>
      <c r="AU73" s="321"/>
      <c r="AV73" s="283"/>
      <c r="AW73" s="284"/>
      <c r="AX73" s="284"/>
      <c r="AY73" s="285"/>
      <c r="AZ73" s="283"/>
      <c r="BA73" s="284"/>
      <c r="BB73" s="284"/>
      <c r="BC73" s="285"/>
      <c r="BD73" s="283"/>
      <c r="BE73" s="284"/>
      <c r="BF73" s="284"/>
      <c r="BG73" s="285"/>
      <c r="BH73" s="283"/>
      <c r="BI73" s="286"/>
      <c r="BJ73" s="286"/>
      <c r="BK73" s="287"/>
      <c r="BL73" s="283"/>
      <c r="BM73" s="284"/>
      <c r="BN73" s="284"/>
      <c r="BO73" s="285"/>
      <c r="BP73" s="312"/>
      <c r="BQ73" s="344"/>
      <c r="BR73" s="344"/>
      <c r="BS73" s="345"/>
      <c r="BT73" s="344"/>
      <c r="BU73" s="344"/>
      <c r="BV73" s="346"/>
      <c r="BW73" s="299"/>
      <c r="BX73" s="300"/>
      <c r="BY73" s="301"/>
      <c r="BZ73" s="319"/>
      <c r="CA73" s="320"/>
      <c r="CB73" s="321"/>
      <c r="CC73" s="283"/>
      <c r="CD73" s="284"/>
      <c r="CE73" s="284"/>
      <c r="CF73" s="285"/>
      <c r="CG73" s="283"/>
      <c r="CH73" s="284"/>
      <c r="CI73" s="284"/>
      <c r="CJ73" s="285"/>
      <c r="CK73" s="283"/>
      <c r="CL73" s="284"/>
      <c r="CM73" s="284"/>
      <c r="CN73" s="285"/>
      <c r="CO73" s="283"/>
      <c r="CP73" s="286"/>
      <c r="CQ73" s="286"/>
      <c r="CR73" s="287"/>
      <c r="CS73" s="283"/>
      <c r="CT73" s="284"/>
      <c r="CU73" s="284"/>
      <c r="CV73" s="285"/>
      <c r="CW73" s="312"/>
      <c r="CX73" s="344"/>
      <c r="CY73" s="344"/>
      <c r="CZ73" s="345"/>
      <c r="DA73" s="344"/>
      <c r="DB73" s="344"/>
      <c r="DC73" s="346"/>
      <c r="DD73" s="112"/>
      <c r="DE73" s="108"/>
      <c r="DF73" s="111"/>
      <c r="DG73" s="113"/>
      <c r="DH73" s="113"/>
      <c r="DI73" s="113"/>
      <c r="DJ73" s="107"/>
      <c r="DK73" s="108"/>
      <c r="DL73" s="108"/>
      <c r="DM73" s="108"/>
      <c r="DN73" s="108"/>
      <c r="DO73" s="108"/>
      <c r="DP73" s="108"/>
      <c r="DQ73" s="108"/>
      <c r="DR73" s="108"/>
      <c r="DS73" s="108"/>
      <c r="DT73" s="108"/>
      <c r="DU73" s="108"/>
      <c r="DV73" s="108"/>
      <c r="DW73" s="108"/>
      <c r="DX73" s="108"/>
      <c r="DY73" s="108"/>
      <c r="DZ73" s="108"/>
      <c r="EA73" s="108"/>
      <c r="EB73" s="108"/>
      <c r="EC73" s="108"/>
      <c r="ED73" s="116"/>
      <c r="EE73" s="117"/>
    </row>
    <row r="74" spans="2:135" s="109" customFormat="1" ht="29.25" hidden="1" customHeight="1" thickBot="1">
      <c r="B74" s="347">
        <v>8</v>
      </c>
      <c r="C74" s="304"/>
      <c r="D74" s="341" t="s">
        <v>1547</v>
      </c>
      <c r="E74" s="341"/>
      <c r="F74" s="341"/>
      <c r="G74" s="341"/>
      <c r="H74" s="341"/>
      <c r="I74" s="342"/>
      <c r="J74" s="342"/>
      <c r="K74" s="342"/>
      <c r="L74" s="342"/>
      <c r="M74" s="342"/>
      <c r="N74" s="342"/>
      <c r="O74" s="342"/>
      <c r="P74" s="342"/>
      <c r="Q74" s="342"/>
      <c r="R74" s="342"/>
      <c r="S74" s="342"/>
      <c r="T74" s="343"/>
      <c r="U74" s="302" t="s">
        <v>1547</v>
      </c>
      <c r="V74" s="303"/>
      <c r="W74" s="303"/>
      <c r="X74" s="303"/>
      <c r="Y74" s="303"/>
      <c r="Z74" s="304" t="str">
        <f>IF(VLOOKUP($U74,Countries!$B$4:$C$224,2,FALSE)="","",VLOOKUP($U74,Countries!$B$4:$C$224,2,FALSE))</f>
        <v>X</v>
      </c>
      <c r="AA74" s="305"/>
      <c r="AB74" s="348" t="s">
        <v>1691</v>
      </c>
      <c r="AC74" s="349"/>
      <c r="AD74" s="350"/>
      <c r="AE74" s="306" t="s">
        <v>10</v>
      </c>
      <c r="AF74" s="307"/>
      <c r="AG74" s="307"/>
      <c r="AH74" s="307"/>
      <c r="AI74" s="308"/>
      <c r="AJ74" s="114" t="str">
        <f>VLOOKUP($AE74,ISIC4!$B$24:$C$53,2,FALSE)</f>
        <v>X</v>
      </c>
      <c r="AK74" s="309" t="s">
        <v>1547</v>
      </c>
      <c r="AL74" s="309"/>
      <c r="AM74" s="309"/>
      <c r="AN74" s="309"/>
      <c r="AO74" s="103">
        <f t="shared" si="3"/>
        <v>0</v>
      </c>
      <c r="AP74" s="299"/>
      <c r="AQ74" s="310"/>
      <c r="AR74" s="301"/>
      <c r="AS74" s="319"/>
      <c r="AT74" s="320"/>
      <c r="AU74" s="321"/>
      <c r="AV74" s="283"/>
      <c r="AW74" s="284"/>
      <c r="AX74" s="284"/>
      <c r="AY74" s="285"/>
      <c r="AZ74" s="283"/>
      <c r="BA74" s="284"/>
      <c r="BB74" s="284"/>
      <c r="BC74" s="285"/>
      <c r="BD74" s="283"/>
      <c r="BE74" s="284"/>
      <c r="BF74" s="284"/>
      <c r="BG74" s="285"/>
      <c r="BH74" s="283"/>
      <c r="BI74" s="286"/>
      <c r="BJ74" s="286"/>
      <c r="BK74" s="287"/>
      <c r="BL74" s="283"/>
      <c r="BM74" s="284"/>
      <c r="BN74" s="284"/>
      <c r="BO74" s="285"/>
      <c r="BP74" s="312"/>
      <c r="BQ74" s="344"/>
      <c r="BR74" s="344"/>
      <c r="BS74" s="345"/>
      <c r="BT74" s="344"/>
      <c r="BU74" s="344"/>
      <c r="BV74" s="346"/>
      <c r="BW74" s="299"/>
      <c r="BX74" s="300"/>
      <c r="BY74" s="301"/>
      <c r="BZ74" s="319"/>
      <c r="CA74" s="320"/>
      <c r="CB74" s="321"/>
      <c r="CC74" s="283"/>
      <c r="CD74" s="284"/>
      <c r="CE74" s="284"/>
      <c r="CF74" s="285"/>
      <c r="CG74" s="283"/>
      <c r="CH74" s="284"/>
      <c r="CI74" s="284"/>
      <c r="CJ74" s="285"/>
      <c r="CK74" s="283"/>
      <c r="CL74" s="284"/>
      <c r="CM74" s="284"/>
      <c r="CN74" s="285"/>
      <c r="CO74" s="283"/>
      <c r="CP74" s="286"/>
      <c r="CQ74" s="286"/>
      <c r="CR74" s="287"/>
      <c r="CS74" s="283"/>
      <c r="CT74" s="284"/>
      <c r="CU74" s="284"/>
      <c r="CV74" s="285"/>
      <c r="CW74" s="312"/>
      <c r="CX74" s="344"/>
      <c r="CY74" s="344"/>
      <c r="CZ74" s="345"/>
      <c r="DA74" s="344"/>
      <c r="DB74" s="344"/>
      <c r="DC74" s="346"/>
      <c r="DD74" s="112"/>
      <c r="DE74" s="108"/>
      <c r="DF74" s="111"/>
      <c r="DG74" s="113"/>
      <c r="DH74" s="113"/>
      <c r="DI74" s="113"/>
      <c r="DJ74" s="107"/>
      <c r="DK74" s="108"/>
      <c r="DL74" s="108"/>
      <c r="DM74" s="108"/>
      <c r="DN74" s="108"/>
      <c r="DO74" s="108"/>
      <c r="DP74" s="108"/>
      <c r="DQ74" s="108"/>
      <c r="DR74" s="108"/>
      <c r="DS74" s="108"/>
      <c r="DT74" s="108"/>
      <c r="DU74" s="108"/>
      <c r="DV74" s="108"/>
      <c r="DW74" s="108"/>
      <c r="DX74" s="108"/>
      <c r="DY74" s="108"/>
      <c r="DZ74" s="108"/>
      <c r="EA74" s="108"/>
      <c r="EB74" s="108"/>
      <c r="EC74" s="108"/>
      <c r="ED74" s="116"/>
      <c r="EE74" s="117"/>
    </row>
    <row r="75" spans="2:135" s="109" customFormat="1" ht="29.25" hidden="1" customHeight="1" thickBot="1">
      <c r="B75" s="347">
        <v>9</v>
      </c>
      <c r="C75" s="304"/>
      <c r="D75" s="341" t="s">
        <v>1547</v>
      </c>
      <c r="E75" s="341"/>
      <c r="F75" s="341"/>
      <c r="G75" s="341"/>
      <c r="H75" s="341"/>
      <c r="I75" s="342"/>
      <c r="J75" s="342"/>
      <c r="K75" s="342"/>
      <c r="L75" s="342"/>
      <c r="M75" s="342"/>
      <c r="N75" s="342"/>
      <c r="O75" s="342"/>
      <c r="P75" s="342"/>
      <c r="Q75" s="342"/>
      <c r="R75" s="342"/>
      <c r="S75" s="342"/>
      <c r="T75" s="343"/>
      <c r="U75" s="302" t="s">
        <v>1547</v>
      </c>
      <c r="V75" s="303"/>
      <c r="W75" s="303"/>
      <c r="X75" s="303"/>
      <c r="Y75" s="303"/>
      <c r="Z75" s="304" t="str">
        <f>IF(VLOOKUP($U75,Countries!$B$4:$C$224,2,FALSE)="","",VLOOKUP($U75,Countries!$B$4:$C$224,2,FALSE))</f>
        <v>X</v>
      </c>
      <c r="AA75" s="305"/>
      <c r="AB75" s="348" t="s">
        <v>1691</v>
      </c>
      <c r="AC75" s="349"/>
      <c r="AD75" s="350"/>
      <c r="AE75" s="306" t="s">
        <v>10</v>
      </c>
      <c r="AF75" s="307"/>
      <c r="AG75" s="307"/>
      <c r="AH75" s="307"/>
      <c r="AI75" s="308"/>
      <c r="AJ75" s="114" t="str">
        <f>VLOOKUP($AE75,ISIC4!$B$24:$C$53,2,FALSE)</f>
        <v>X</v>
      </c>
      <c r="AK75" s="309" t="s">
        <v>1547</v>
      </c>
      <c r="AL75" s="309"/>
      <c r="AM75" s="309"/>
      <c r="AN75" s="309"/>
      <c r="AO75" s="103">
        <f t="shared" si="3"/>
        <v>0</v>
      </c>
      <c r="AP75" s="299"/>
      <c r="AQ75" s="310"/>
      <c r="AR75" s="301"/>
      <c r="AS75" s="319"/>
      <c r="AT75" s="320"/>
      <c r="AU75" s="321"/>
      <c r="AV75" s="283"/>
      <c r="AW75" s="284"/>
      <c r="AX75" s="284"/>
      <c r="AY75" s="285"/>
      <c r="AZ75" s="283"/>
      <c r="BA75" s="284"/>
      <c r="BB75" s="284"/>
      <c r="BC75" s="285"/>
      <c r="BD75" s="283"/>
      <c r="BE75" s="284"/>
      <c r="BF75" s="284"/>
      <c r="BG75" s="285"/>
      <c r="BH75" s="283"/>
      <c r="BI75" s="286"/>
      <c r="BJ75" s="286"/>
      <c r="BK75" s="287"/>
      <c r="BL75" s="283"/>
      <c r="BM75" s="284"/>
      <c r="BN75" s="284"/>
      <c r="BO75" s="285"/>
      <c r="BP75" s="312"/>
      <c r="BQ75" s="344"/>
      <c r="BR75" s="344"/>
      <c r="BS75" s="345"/>
      <c r="BT75" s="344"/>
      <c r="BU75" s="344"/>
      <c r="BV75" s="346"/>
      <c r="BW75" s="299"/>
      <c r="BX75" s="300"/>
      <c r="BY75" s="301"/>
      <c r="BZ75" s="319"/>
      <c r="CA75" s="320"/>
      <c r="CB75" s="321"/>
      <c r="CC75" s="283"/>
      <c r="CD75" s="284"/>
      <c r="CE75" s="284"/>
      <c r="CF75" s="285"/>
      <c r="CG75" s="283"/>
      <c r="CH75" s="284"/>
      <c r="CI75" s="284"/>
      <c r="CJ75" s="285"/>
      <c r="CK75" s="283"/>
      <c r="CL75" s="284"/>
      <c r="CM75" s="284"/>
      <c r="CN75" s="285"/>
      <c r="CO75" s="283"/>
      <c r="CP75" s="286"/>
      <c r="CQ75" s="286"/>
      <c r="CR75" s="287"/>
      <c r="CS75" s="283"/>
      <c r="CT75" s="284"/>
      <c r="CU75" s="284"/>
      <c r="CV75" s="285"/>
      <c r="CW75" s="312"/>
      <c r="CX75" s="344"/>
      <c r="CY75" s="344"/>
      <c r="CZ75" s="345"/>
      <c r="DA75" s="344"/>
      <c r="DB75" s="344"/>
      <c r="DC75" s="346"/>
      <c r="DD75" s="112"/>
      <c r="DE75" s="108"/>
      <c r="DF75" s="111"/>
      <c r="DG75" s="113"/>
      <c r="DH75" s="113"/>
      <c r="DI75" s="113"/>
      <c r="DJ75" s="107"/>
      <c r="DK75" s="108"/>
      <c r="DL75" s="108"/>
      <c r="DM75" s="108"/>
      <c r="DN75" s="108"/>
      <c r="DO75" s="108"/>
      <c r="DP75" s="108"/>
      <c r="DQ75" s="108"/>
      <c r="DR75" s="108"/>
      <c r="DS75" s="108"/>
      <c r="DT75" s="108"/>
      <c r="DU75" s="108"/>
      <c r="DV75" s="108"/>
      <c r="DW75" s="108"/>
      <c r="DX75" s="108"/>
      <c r="DY75" s="108"/>
      <c r="DZ75" s="108"/>
      <c r="EA75" s="108"/>
      <c r="EB75" s="108"/>
      <c r="EC75" s="108"/>
      <c r="ED75" s="116"/>
      <c r="EE75" s="117"/>
    </row>
    <row r="76" spans="2:135" s="109" customFormat="1" ht="29.25" hidden="1" customHeight="1" thickBot="1">
      <c r="B76" s="419">
        <v>10</v>
      </c>
      <c r="C76" s="290"/>
      <c r="D76" s="341" t="s">
        <v>1547</v>
      </c>
      <c r="E76" s="341"/>
      <c r="F76" s="341"/>
      <c r="G76" s="341"/>
      <c r="H76" s="341"/>
      <c r="I76" s="342"/>
      <c r="J76" s="342"/>
      <c r="K76" s="342"/>
      <c r="L76" s="342"/>
      <c r="M76" s="342"/>
      <c r="N76" s="342"/>
      <c r="O76" s="342"/>
      <c r="P76" s="342"/>
      <c r="Q76" s="342"/>
      <c r="R76" s="342"/>
      <c r="S76" s="342"/>
      <c r="T76" s="343"/>
      <c r="U76" s="288" t="s">
        <v>1547</v>
      </c>
      <c r="V76" s="289"/>
      <c r="W76" s="289"/>
      <c r="X76" s="289"/>
      <c r="Y76" s="289"/>
      <c r="Z76" s="290" t="str">
        <f>IF(VLOOKUP($U76,Countries!$B$4:$C$224,2,FALSE)="","",VLOOKUP($U76,Countries!$B$4:$C$224,2,FALSE))</f>
        <v>X</v>
      </c>
      <c r="AA76" s="291"/>
      <c r="AB76" s="604" t="s">
        <v>1691</v>
      </c>
      <c r="AC76" s="605"/>
      <c r="AD76" s="606"/>
      <c r="AE76" s="491" t="s">
        <v>10</v>
      </c>
      <c r="AF76" s="492"/>
      <c r="AG76" s="492"/>
      <c r="AH76" s="492"/>
      <c r="AI76" s="493"/>
      <c r="AJ76" s="275" t="str">
        <f>VLOOKUP($AE76,ISIC4!$B$24:$C$53,2,FALSE)</f>
        <v>X</v>
      </c>
      <c r="AK76" s="292" t="s">
        <v>1547</v>
      </c>
      <c r="AL76" s="292"/>
      <c r="AM76" s="292"/>
      <c r="AN76" s="292"/>
      <c r="AO76" s="104">
        <f t="shared" si="3"/>
        <v>0</v>
      </c>
      <c r="AP76" s="293"/>
      <c r="AQ76" s="294"/>
      <c r="AR76" s="295"/>
      <c r="AS76" s="518"/>
      <c r="AT76" s="519"/>
      <c r="AU76" s="520"/>
      <c r="AV76" s="535"/>
      <c r="AW76" s="536"/>
      <c r="AX76" s="536"/>
      <c r="AY76" s="537"/>
      <c r="AZ76" s="535"/>
      <c r="BA76" s="536"/>
      <c r="BB76" s="536"/>
      <c r="BC76" s="537"/>
      <c r="BD76" s="535"/>
      <c r="BE76" s="536"/>
      <c r="BF76" s="536"/>
      <c r="BG76" s="537"/>
      <c r="BH76" s="535"/>
      <c r="BI76" s="580"/>
      <c r="BJ76" s="580"/>
      <c r="BK76" s="586"/>
      <c r="BL76" s="535"/>
      <c r="BM76" s="536"/>
      <c r="BN76" s="536"/>
      <c r="BO76" s="537"/>
      <c r="BP76" s="296"/>
      <c r="BQ76" s="297"/>
      <c r="BR76" s="297"/>
      <c r="BS76" s="324"/>
      <c r="BT76" s="297"/>
      <c r="BU76" s="297"/>
      <c r="BV76" s="325"/>
      <c r="BW76" s="293"/>
      <c r="BX76" s="298"/>
      <c r="BY76" s="295"/>
      <c r="BZ76" s="518"/>
      <c r="CA76" s="519"/>
      <c r="CB76" s="520"/>
      <c r="CC76" s="535"/>
      <c r="CD76" s="536"/>
      <c r="CE76" s="536"/>
      <c r="CF76" s="537"/>
      <c r="CG76" s="535"/>
      <c r="CH76" s="536"/>
      <c r="CI76" s="536"/>
      <c r="CJ76" s="537"/>
      <c r="CK76" s="535"/>
      <c r="CL76" s="536"/>
      <c r="CM76" s="536"/>
      <c r="CN76" s="537"/>
      <c r="CO76" s="535"/>
      <c r="CP76" s="580"/>
      <c r="CQ76" s="580"/>
      <c r="CR76" s="586"/>
      <c r="CS76" s="535"/>
      <c r="CT76" s="536"/>
      <c r="CU76" s="536"/>
      <c r="CV76" s="537"/>
      <c r="CW76" s="296"/>
      <c r="CX76" s="297"/>
      <c r="CY76" s="297"/>
      <c r="CZ76" s="324"/>
      <c r="DA76" s="297"/>
      <c r="DB76" s="297"/>
      <c r="DC76" s="325"/>
      <c r="DD76" s="112"/>
      <c r="DE76" s="108"/>
      <c r="DF76" s="111"/>
      <c r="DG76" s="113"/>
      <c r="DH76" s="113"/>
      <c r="DI76" s="113"/>
      <c r="DJ76" s="107"/>
      <c r="DK76" s="108"/>
      <c r="DL76" s="108"/>
      <c r="DM76" s="108"/>
      <c r="DN76" s="108"/>
      <c r="DO76" s="108"/>
      <c r="DP76" s="108"/>
      <c r="DQ76" s="108"/>
      <c r="DR76" s="108"/>
      <c r="DS76" s="108"/>
      <c r="DT76" s="108"/>
      <c r="DU76" s="108"/>
      <c r="DV76" s="108"/>
      <c r="DW76" s="108"/>
      <c r="DX76" s="108"/>
      <c r="DY76" s="108"/>
      <c r="DZ76" s="108"/>
      <c r="EA76" s="108"/>
      <c r="EB76" s="108"/>
      <c r="EC76" s="108"/>
      <c r="ED76" s="116"/>
      <c r="EE76" s="117"/>
    </row>
    <row r="77" spans="2:135" s="119" customFormat="1" ht="12" customHeight="1">
      <c r="B77" s="120"/>
      <c r="C77" s="120"/>
      <c r="D77" s="120"/>
      <c r="E77" s="120"/>
      <c r="F77" s="120"/>
      <c r="G77" s="120"/>
      <c r="H77" s="120"/>
      <c r="I77" s="121"/>
      <c r="J77" s="121"/>
      <c r="K77" s="121"/>
      <c r="L77" s="121"/>
      <c r="M77" s="121"/>
      <c r="N77" s="121"/>
      <c r="O77" s="121"/>
      <c r="P77" s="121"/>
      <c r="Q77" s="121"/>
      <c r="R77" s="121"/>
      <c r="S77" s="121"/>
      <c r="T77" s="121"/>
      <c r="U77" s="122"/>
      <c r="V77" s="122"/>
      <c r="W77" s="122"/>
      <c r="X77" s="122"/>
      <c r="Y77" s="122"/>
      <c r="Z77" s="122"/>
      <c r="AA77" s="122"/>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3"/>
      <c r="BI77" s="123"/>
      <c r="BJ77" s="123"/>
      <c r="BK77" s="123"/>
      <c r="BL77" s="121"/>
      <c r="BM77" s="121"/>
      <c r="BN77" s="121"/>
      <c r="BO77" s="121"/>
      <c r="BP77" s="121"/>
      <c r="BQ77" s="121"/>
      <c r="BR77" s="121"/>
      <c r="BS77" s="121"/>
      <c r="BT77" s="121"/>
      <c r="BU77" s="121"/>
      <c r="BV77" s="121"/>
      <c r="BW77" s="121"/>
      <c r="BX77" s="121"/>
      <c r="BY77" s="121"/>
      <c r="BZ77" s="121"/>
      <c r="CA77" s="121"/>
      <c r="CB77" s="121"/>
      <c r="DE77" s="124"/>
      <c r="DF77" s="125"/>
    </row>
    <row r="78" spans="2:135" s="119" customFormat="1" ht="12.75" customHeight="1">
      <c r="D78" s="126" t="s">
        <v>1678</v>
      </c>
      <c r="AJ78" s="131" t="s">
        <v>1678</v>
      </c>
      <c r="AY78" s="131"/>
      <c r="BD78" s="126" t="s">
        <v>1688</v>
      </c>
      <c r="BY78" s="129"/>
      <c r="CP78" s="126"/>
    </row>
    <row r="79" spans="2:135" s="119" customFormat="1" ht="12.75" customHeight="1">
      <c r="D79" s="130" t="s">
        <v>1710</v>
      </c>
      <c r="E79" s="129"/>
      <c r="O79" s="130" t="s">
        <v>1713</v>
      </c>
      <c r="P79" s="129"/>
      <c r="Q79" s="130"/>
      <c r="R79" s="129"/>
      <c r="AJ79" s="132" t="s">
        <v>1715</v>
      </c>
      <c r="AK79" s="129"/>
      <c r="AY79" s="132"/>
      <c r="AZ79" s="129"/>
      <c r="BA79" s="129"/>
      <c r="BB79" s="129"/>
      <c r="BC79" s="129"/>
      <c r="BD79" s="136" t="s">
        <v>1692</v>
      </c>
      <c r="BE79" s="134"/>
      <c r="BF79" s="129"/>
      <c r="BG79" s="129"/>
      <c r="BH79" s="129"/>
      <c r="BP79" s="136" t="s">
        <v>1745</v>
      </c>
      <c r="BS79" s="129"/>
      <c r="BT79" s="108"/>
      <c r="BU79" s="132"/>
      <c r="BV79" s="129" t="s">
        <v>1747</v>
      </c>
      <c r="CP79" s="134"/>
      <c r="CQ79" s="134"/>
      <c r="CR79" s="134"/>
      <c r="CS79" s="134"/>
    </row>
    <row r="80" spans="2:135" s="119" customFormat="1" ht="12.75" customHeight="1">
      <c r="D80" s="130" t="s">
        <v>1711</v>
      </c>
      <c r="E80" s="129"/>
      <c r="O80" s="140" t="s">
        <v>1714</v>
      </c>
      <c r="Q80" s="130"/>
      <c r="R80" s="129"/>
      <c r="AJ80" s="132" t="s">
        <v>1686</v>
      </c>
      <c r="AY80" s="133"/>
      <c r="AZ80" s="172"/>
      <c r="BA80" s="204"/>
      <c r="BB80" s="204"/>
      <c r="BC80" s="204"/>
      <c r="BD80" s="136" t="s">
        <v>1743</v>
      </c>
      <c r="BE80" s="136"/>
      <c r="BF80" s="204"/>
      <c r="BG80" s="204"/>
      <c r="BH80" s="204"/>
      <c r="BI80" s="204"/>
      <c r="BJ80" s="204"/>
      <c r="BK80" s="204"/>
      <c r="BL80" s="204"/>
      <c r="BM80" s="204"/>
      <c r="BN80" s="204"/>
      <c r="BO80" s="204"/>
      <c r="BP80" s="136" t="s">
        <v>1746</v>
      </c>
      <c r="BU80" s="133"/>
      <c r="BV80" s="129" t="s">
        <v>1741</v>
      </c>
      <c r="CP80" s="134"/>
      <c r="CQ80" s="136"/>
      <c r="CR80" s="135"/>
      <c r="CS80" s="135"/>
    </row>
    <row r="81" spans="1:107" s="119" customFormat="1" ht="12.75" customHeight="1">
      <c r="D81" s="130" t="s">
        <v>1712</v>
      </c>
      <c r="E81" s="129"/>
      <c r="Q81" s="140"/>
      <c r="AJ81" s="132" t="s">
        <v>1689</v>
      </c>
      <c r="AK81" s="172"/>
      <c r="AV81" s="133"/>
      <c r="AW81" s="172"/>
      <c r="AX81" s="172"/>
      <c r="AY81" s="172"/>
      <c r="AZ81" s="204"/>
      <c r="BA81" s="204"/>
      <c r="BB81" s="204"/>
      <c r="BC81" s="204"/>
      <c r="BD81" s="136" t="s">
        <v>1744</v>
      </c>
      <c r="BE81" s="136"/>
      <c r="BF81" s="204"/>
      <c r="BG81" s="204"/>
      <c r="BH81" s="204"/>
      <c r="BI81" s="204"/>
      <c r="BJ81" s="204"/>
      <c r="BK81" s="204"/>
      <c r="BL81" s="204"/>
      <c r="BM81" s="204"/>
      <c r="BN81" s="204"/>
      <c r="BO81" s="204"/>
      <c r="BP81" s="136" t="s">
        <v>1748</v>
      </c>
      <c r="BQ81" s="136"/>
      <c r="BR81" s="136"/>
      <c r="BS81" s="136"/>
      <c r="BT81" s="136"/>
      <c r="BU81" s="136"/>
      <c r="BV81" s="129" t="s">
        <v>1742</v>
      </c>
      <c r="BX81" s="136"/>
      <c r="CP81" s="134"/>
      <c r="CQ81" s="136"/>
      <c r="CR81" s="135"/>
      <c r="CS81" s="135"/>
    </row>
    <row r="82" spans="1:107" s="119" customFormat="1" ht="12.75" customHeight="1">
      <c r="R82" s="140"/>
      <c r="S82" s="141"/>
      <c r="T82" s="141"/>
      <c r="U82" s="141"/>
      <c r="V82" s="141"/>
      <c r="W82" s="141"/>
      <c r="X82" s="141"/>
      <c r="Y82" s="139"/>
      <c r="Z82" s="139"/>
      <c r="AA82" s="139"/>
      <c r="AH82" s="133"/>
      <c r="AI82" s="172"/>
      <c r="AJ82" s="172"/>
      <c r="AK82" s="172"/>
      <c r="AL82" s="204"/>
      <c r="AM82" s="204"/>
      <c r="AN82" s="204"/>
      <c r="AO82" s="204"/>
      <c r="AP82" s="204"/>
      <c r="AQ82" s="204"/>
      <c r="AR82" s="204"/>
      <c r="AS82" s="204"/>
      <c r="AT82" s="204"/>
      <c r="AU82" s="204"/>
      <c r="AV82" s="204"/>
      <c r="AW82" s="204"/>
      <c r="AX82" s="204"/>
      <c r="AY82" s="204"/>
      <c r="AZ82" s="204"/>
      <c r="BA82" s="204"/>
      <c r="BB82" s="204"/>
      <c r="BC82" s="204"/>
      <c r="BE82" s="204"/>
      <c r="BF82" s="204"/>
      <c r="BG82" s="204"/>
      <c r="BH82" s="172"/>
      <c r="BI82" s="172"/>
      <c r="BJ82" s="172"/>
      <c r="BP82" s="136"/>
      <c r="BQ82" s="136"/>
      <c r="BR82" s="136"/>
      <c r="BS82" s="136"/>
      <c r="BT82" s="136"/>
      <c r="BU82" s="136"/>
      <c r="BV82" s="129" t="s">
        <v>1749</v>
      </c>
      <c r="BX82" s="136"/>
      <c r="CC82" s="134"/>
      <c r="CD82" s="136"/>
      <c r="CE82" s="135"/>
      <c r="CF82" s="135"/>
      <c r="CG82" s="135"/>
      <c r="CH82" s="135"/>
      <c r="CI82" s="136"/>
      <c r="CJ82" s="136"/>
      <c r="CK82" s="136"/>
      <c r="CL82" s="136"/>
      <c r="CM82" s="136"/>
      <c r="CP82" s="134"/>
    </row>
    <row r="83" spans="1:107" s="119" customFormat="1" ht="12.75" customHeight="1">
      <c r="B83" s="119" t="s">
        <v>1716</v>
      </c>
      <c r="Q83" s="140"/>
      <c r="R83" s="141"/>
      <c r="T83" s="141"/>
      <c r="U83" s="141"/>
      <c r="V83" s="141"/>
      <c r="W83" s="141"/>
      <c r="X83" s="141"/>
      <c r="Y83" s="139"/>
      <c r="Z83" s="139"/>
      <c r="AA83" s="139"/>
      <c r="AH83" s="133"/>
      <c r="AI83" s="172"/>
      <c r="AJ83" s="172"/>
      <c r="AK83" s="172"/>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172"/>
      <c r="BI83" s="132"/>
      <c r="BJ83" s="172"/>
      <c r="BU83" s="129"/>
      <c r="BY83" s="129"/>
      <c r="CD83" s="136"/>
      <c r="CE83" s="135"/>
      <c r="CF83" s="135"/>
      <c r="CG83" s="135"/>
      <c r="CH83" s="135"/>
      <c r="CI83" s="136"/>
    </row>
    <row r="84" spans="1:107" s="119" customFormat="1" ht="12.75">
      <c r="B84" s="206" t="s">
        <v>1717</v>
      </c>
      <c r="C84" s="134"/>
      <c r="BD84" s="119">
        <v>1</v>
      </c>
      <c r="BE84" s="119">
        <v>2</v>
      </c>
      <c r="BF84" s="119">
        <v>3</v>
      </c>
      <c r="BG84" s="119">
        <v>4</v>
      </c>
      <c r="BH84" s="119">
        <v>5</v>
      </c>
      <c r="BI84" s="119">
        <v>6</v>
      </c>
      <c r="BJ84" s="119">
        <v>7</v>
      </c>
      <c r="BK84" s="119">
        <v>8</v>
      </c>
      <c r="BL84" s="119">
        <v>9</v>
      </c>
      <c r="BM84" s="119">
        <v>10</v>
      </c>
      <c r="BN84" s="119">
        <v>11</v>
      </c>
      <c r="BO84" s="119">
        <v>12</v>
      </c>
      <c r="BP84" s="119">
        <v>13</v>
      </c>
      <c r="BQ84" s="119">
        <v>15</v>
      </c>
      <c r="BR84" s="119">
        <v>16</v>
      </c>
      <c r="BS84" s="119">
        <v>17</v>
      </c>
      <c r="BT84" s="119">
        <v>18</v>
      </c>
      <c r="BU84" s="119">
        <v>20</v>
      </c>
      <c r="BV84" s="119">
        <v>21</v>
      </c>
      <c r="BW84" s="119">
        <v>22</v>
      </c>
      <c r="BX84" s="119">
        <v>24</v>
      </c>
      <c r="BY84" s="119">
        <v>25</v>
      </c>
      <c r="BZ84" s="119">
        <v>26</v>
      </c>
      <c r="CA84" s="119">
        <v>28</v>
      </c>
      <c r="CB84" s="119">
        <v>29</v>
      </c>
      <c r="CC84" s="119">
        <v>30</v>
      </c>
      <c r="CD84" s="119">
        <v>31</v>
      </c>
      <c r="CE84" s="119">
        <v>32</v>
      </c>
      <c r="CF84" s="119">
        <v>33</v>
      </c>
      <c r="CG84" s="119">
        <v>34</v>
      </c>
      <c r="CH84" s="119">
        <v>35</v>
      </c>
      <c r="CI84" s="119">
        <v>36</v>
      </c>
      <c r="CJ84" s="119">
        <v>37</v>
      </c>
      <c r="CK84" s="119">
        <v>38</v>
      </c>
      <c r="CL84" s="119">
        <v>39</v>
      </c>
      <c r="CM84" s="119">
        <v>40</v>
      </c>
      <c r="CN84" s="119">
        <v>41</v>
      </c>
      <c r="CO84" s="119">
        <v>42</v>
      </c>
      <c r="CP84" s="119">
        <v>43</v>
      </c>
      <c r="CQ84" s="119">
        <v>44</v>
      </c>
      <c r="CR84" s="119">
        <v>45</v>
      </c>
      <c r="CS84" s="119">
        <v>46</v>
      </c>
      <c r="CT84" s="119">
        <v>47</v>
      </c>
      <c r="CU84" s="119">
        <v>48</v>
      </c>
      <c r="CV84" s="119">
        <v>49</v>
      </c>
      <c r="CW84" s="119">
        <v>50</v>
      </c>
    </row>
    <row r="85" spans="1:107" ht="15" customHeight="1">
      <c r="A85" s="69"/>
      <c r="B85" s="69" t="s">
        <v>1</v>
      </c>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70"/>
      <c r="AL85" s="70"/>
      <c r="AM85" s="70"/>
      <c r="AN85" s="69" t="s">
        <v>1720</v>
      </c>
      <c r="AO85" s="69"/>
      <c r="AP85" s="69"/>
      <c r="AQ85" s="69"/>
      <c r="AR85" s="69"/>
      <c r="AS85" s="69"/>
      <c r="AT85" s="69"/>
      <c r="AU85" s="69"/>
      <c r="AV85" s="69"/>
      <c r="AW85" s="69"/>
      <c r="AX85" s="69"/>
      <c r="AY85" s="69"/>
      <c r="AZ85" s="69"/>
      <c r="BA85" s="69"/>
      <c r="BB85" s="69"/>
      <c r="BC85" s="69"/>
      <c r="BD85" s="69"/>
      <c r="BE85" s="69"/>
      <c r="BF85" s="69"/>
      <c r="BG85" s="69"/>
      <c r="BH85" s="71" t="s">
        <v>1719</v>
      </c>
      <c r="BI85" s="71"/>
      <c r="BJ85" s="71"/>
      <c r="BK85" s="71"/>
      <c r="BL85" s="70"/>
      <c r="BM85" s="70"/>
      <c r="BN85" s="70"/>
      <c r="BO85" s="70"/>
      <c r="BP85" s="70">
        <v>1</v>
      </c>
      <c r="BQ85" s="70">
        <v>3</v>
      </c>
      <c r="BR85" s="70">
        <v>4</v>
      </c>
      <c r="BS85" s="70">
        <v>5</v>
      </c>
      <c r="BT85" s="70">
        <v>6</v>
      </c>
      <c r="BU85" s="70">
        <v>8</v>
      </c>
      <c r="BV85" s="70">
        <v>9</v>
      </c>
      <c r="BW85" s="70">
        <v>10</v>
      </c>
      <c r="BX85" s="70">
        <v>12</v>
      </c>
      <c r="BY85" s="69"/>
      <c r="BZ85" s="69"/>
      <c r="CA85" s="69"/>
      <c r="CB85" s="69"/>
      <c r="CC85" s="71" t="s">
        <v>1721</v>
      </c>
      <c r="CD85" s="71"/>
      <c r="CE85" s="71"/>
      <c r="CF85" s="71"/>
      <c r="CG85" s="70"/>
      <c r="CH85" s="70"/>
      <c r="CI85" s="70"/>
      <c r="CJ85" s="70"/>
      <c r="CK85" s="72" t="s">
        <v>1722</v>
      </c>
      <c r="CL85" s="72"/>
      <c r="CM85" s="72"/>
      <c r="CN85" s="73"/>
      <c r="CO85" s="73"/>
      <c r="CP85" s="73"/>
      <c r="CQ85" s="73"/>
      <c r="CR85" s="73"/>
      <c r="CS85" s="73"/>
      <c r="CT85" s="73"/>
      <c r="CU85" s="73"/>
      <c r="CV85" s="73"/>
      <c r="CW85" s="73"/>
      <c r="CX85" s="73"/>
      <c r="CY85" s="73"/>
      <c r="CZ85" s="70"/>
      <c r="DA85" s="70"/>
      <c r="DB85" s="73"/>
      <c r="DC85" s="73" t="s">
        <v>2</v>
      </c>
    </row>
    <row r="86" spans="1:107" ht="11.25" customHeight="1">
      <c r="A86" s="199"/>
      <c r="B86" s="229"/>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29"/>
      <c r="BR86" s="229"/>
      <c r="BS86" s="229"/>
      <c r="BT86" s="229"/>
      <c r="BU86" s="229"/>
      <c r="BV86" s="229"/>
      <c r="BW86" s="229"/>
      <c r="BX86" s="229"/>
      <c r="BY86" s="229"/>
      <c r="BZ86" s="229"/>
      <c r="CA86" s="229"/>
      <c r="CB86" s="229"/>
      <c r="CC86" s="229"/>
      <c r="CD86" s="229"/>
      <c r="CE86" s="229"/>
      <c r="CF86" s="229"/>
      <c r="CG86" s="229"/>
      <c r="CH86" s="229"/>
      <c r="CI86" s="229"/>
      <c r="CJ86" s="229"/>
      <c r="CK86" s="74"/>
      <c r="CL86" s="74"/>
      <c r="CM86" s="74"/>
      <c r="CN86" s="75"/>
      <c r="CO86" s="75"/>
      <c r="CP86" s="75"/>
      <c r="CQ86" s="75"/>
      <c r="CR86" s="75"/>
      <c r="CS86" s="75"/>
      <c r="CT86" s="75"/>
      <c r="CU86" s="75"/>
      <c r="CV86" s="75"/>
      <c r="CW86" s="75"/>
      <c r="CX86" s="75"/>
      <c r="CY86" s="75"/>
      <c r="CZ86" s="75"/>
      <c r="DA86" s="75"/>
      <c r="DB86" s="75"/>
      <c r="DC86" s="75"/>
    </row>
    <row r="87" spans="1:107" ht="21.95" customHeight="1"/>
    <row r="88" spans="1:107" ht="21.95" customHeight="1">
      <c r="B88" s="76"/>
      <c r="C88" s="76"/>
      <c r="D88" s="76"/>
      <c r="E88" s="205" t="s">
        <v>1687</v>
      </c>
      <c r="F88" s="76"/>
      <c r="G88" s="76"/>
      <c r="H88" s="76"/>
      <c r="I88" s="76"/>
      <c r="J88" s="76"/>
      <c r="K88" s="76"/>
      <c r="L88" s="77"/>
      <c r="M88" s="77"/>
      <c r="N88" s="77"/>
      <c r="O88" s="78"/>
      <c r="P88" s="78"/>
      <c r="Q88" s="78"/>
      <c r="R88" s="78"/>
      <c r="S88" s="78"/>
      <c r="T88" s="78"/>
      <c r="U88" s="77"/>
      <c r="V88" s="77"/>
      <c r="W88" s="77"/>
      <c r="X88" s="77"/>
      <c r="Y88" s="77"/>
      <c r="Z88" s="77"/>
      <c r="AA88" s="77"/>
    </row>
    <row r="89" spans="1:107" ht="15.75" customHeight="1">
      <c r="B89" s="76"/>
      <c r="C89" s="76"/>
      <c r="D89" s="76"/>
      <c r="E89" s="205" t="s">
        <v>1684</v>
      </c>
      <c r="F89" s="76"/>
      <c r="G89" s="76"/>
      <c r="H89" s="76"/>
      <c r="I89" s="76"/>
      <c r="J89" s="76"/>
      <c r="K89" s="76"/>
      <c r="L89" s="77"/>
      <c r="M89" s="77"/>
      <c r="N89" s="77"/>
      <c r="O89" s="78"/>
      <c r="P89" s="78"/>
      <c r="Q89" s="78"/>
      <c r="R89" s="78"/>
      <c r="S89" s="78"/>
      <c r="T89" s="78"/>
      <c r="U89" s="77"/>
      <c r="V89" s="77"/>
      <c r="W89" s="77"/>
      <c r="X89" s="77"/>
      <c r="Y89" s="77"/>
      <c r="Z89" s="77"/>
      <c r="AA89" s="77"/>
    </row>
    <row r="90" spans="1:107" ht="16.5" customHeight="1">
      <c r="B90" s="76"/>
      <c r="C90" s="76"/>
      <c r="D90" s="76"/>
      <c r="E90" s="205" t="s">
        <v>1713</v>
      </c>
      <c r="F90" s="76"/>
      <c r="G90" s="76"/>
      <c r="H90" s="76"/>
      <c r="I90" s="76"/>
      <c r="J90" s="76"/>
      <c r="K90" s="76"/>
      <c r="L90" s="77"/>
      <c r="M90" s="77"/>
      <c r="N90" s="77"/>
      <c r="O90" s="78"/>
      <c r="P90" s="78"/>
      <c r="Q90" s="78"/>
      <c r="R90" s="78"/>
      <c r="S90" s="78"/>
      <c r="T90" s="78"/>
      <c r="U90" s="79"/>
      <c r="V90" s="79"/>
      <c r="W90" s="79"/>
      <c r="X90" s="79"/>
      <c r="Y90" s="79"/>
      <c r="Z90" s="79"/>
      <c r="AA90" s="79"/>
      <c r="BQ90" s="134"/>
      <c r="BR90" s="204"/>
      <c r="BS90" s="119"/>
      <c r="BT90" s="204"/>
    </row>
    <row r="91" spans="1:107" ht="15" customHeight="1">
      <c r="B91" s="76"/>
      <c r="C91" s="76"/>
      <c r="D91" s="76"/>
      <c r="E91" s="76" t="str">
        <f>CONCATENATE("Scroll down,",D80,",",D81,",")</f>
        <v>Scroll down,2. Subsidiary company abroad,3. Associate company abroad,</v>
      </c>
      <c r="F91" s="76"/>
      <c r="G91" s="76"/>
      <c r="H91" s="76"/>
      <c r="I91" s="76"/>
      <c r="J91" s="76"/>
      <c r="K91" s="76"/>
      <c r="L91" s="77"/>
      <c r="M91" s="77"/>
      <c r="N91" s="77"/>
      <c r="O91" s="78"/>
      <c r="P91" s="78"/>
      <c r="Q91" s="78"/>
      <c r="R91" s="78"/>
      <c r="S91" s="78"/>
      <c r="T91" s="78"/>
      <c r="U91" s="79"/>
      <c r="V91" s="79"/>
      <c r="W91" s="79"/>
      <c r="X91" s="79"/>
      <c r="Y91" s="79"/>
      <c r="Z91" s="79"/>
      <c r="AA91" s="79"/>
      <c r="BQ91" s="134"/>
      <c r="BR91" s="204"/>
      <c r="BS91" s="119"/>
      <c r="BT91" s="204"/>
    </row>
    <row r="92" spans="1:107" ht="15" customHeight="1">
      <c r="B92" s="76"/>
      <c r="C92" s="76"/>
      <c r="D92" s="76"/>
      <c r="E92" s="205" t="s">
        <v>1718</v>
      </c>
      <c r="F92" s="76"/>
      <c r="G92" s="76"/>
      <c r="H92" s="76"/>
      <c r="I92" s="76"/>
      <c r="J92" s="76"/>
      <c r="K92" s="76"/>
      <c r="L92" s="77"/>
      <c r="M92" s="77"/>
      <c r="N92" s="77"/>
      <c r="O92" s="78"/>
      <c r="P92" s="78"/>
      <c r="Q92" s="78"/>
      <c r="R92" s="78"/>
      <c r="S92" s="78"/>
      <c r="T92" s="78"/>
      <c r="U92" s="79"/>
      <c r="V92" s="79"/>
      <c r="W92" s="79"/>
      <c r="X92" s="79"/>
      <c r="Y92" s="79"/>
      <c r="Z92" s="79"/>
      <c r="AA92" s="79"/>
    </row>
    <row r="93" spans="1:107" ht="15" customHeight="1">
      <c r="B93" s="80"/>
      <c r="C93" s="80"/>
      <c r="D93" s="80"/>
      <c r="E93" s="80"/>
      <c r="F93" s="80"/>
      <c r="G93" s="80"/>
      <c r="H93" s="80"/>
      <c r="I93" s="80"/>
      <c r="J93" s="80"/>
      <c r="K93" s="80"/>
      <c r="L93" s="700"/>
      <c r="M93" s="700"/>
      <c r="N93" s="700"/>
      <c r="O93" s="700"/>
      <c r="P93" s="700"/>
      <c r="Q93" s="700"/>
      <c r="R93" s="700"/>
      <c r="S93" s="700"/>
      <c r="T93" s="700"/>
      <c r="U93" s="700"/>
      <c r="V93" s="81"/>
      <c r="W93" s="81"/>
      <c r="X93" s="81"/>
      <c r="Y93" s="81"/>
      <c r="Z93" s="81"/>
      <c r="AA93" s="81"/>
    </row>
    <row r="94" spans="1:107" ht="15" customHeight="1">
      <c r="B94" s="82" t="s">
        <v>1570</v>
      </c>
      <c r="C94" s="85"/>
      <c r="D94" s="85" t="s">
        <v>1571</v>
      </c>
      <c r="F94" s="80"/>
      <c r="G94" s="80"/>
      <c r="H94" s="80"/>
      <c r="I94" s="80"/>
      <c r="J94" s="80"/>
      <c r="K94" s="80"/>
      <c r="L94" s="77"/>
      <c r="M94" s="77"/>
      <c r="N94" s="77"/>
      <c r="O94" s="78"/>
      <c r="P94" s="78"/>
      <c r="Q94" s="78"/>
      <c r="R94" s="78"/>
      <c r="S94" s="78"/>
      <c r="T94" s="78"/>
      <c r="U94" s="79"/>
      <c r="V94" s="79"/>
      <c r="W94" s="79"/>
      <c r="X94" s="79"/>
      <c r="Y94" s="79"/>
      <c r="Z94" s="79"/>
      <c r="AA94" s="79"/>
    </row>
    <row r="95" spans="1:107" ht="21">
      <c r="B95" s="82" t="s">
        <v>1570</v>
      </c>
      <c r="C95" s="86"/>
      <c r="D95" s="85" t="s">
        <v>1572</v>
      </c>
      <c r="F95" s="82"/>
      <c r="G95" s="82"/>
      <c r="H95" s="82"/>
      <c r="I95" s="83"/>
      <c r="J95" s="83"/>
      <c r="K95" s="83"/>
      <c r="L95" s="77"/>
      <c r="M95" s="77"/>
      <c r="N95" s="77"/>
      <c r="O95" s="78"/>
      <c r="P95" s="78"/>
      <c r="Q95" s="78"/>
      <c r="R95" s="78"/>
      <c r="S95" s="78"/>
      <c r="T95" s="78"/>
      <c r="U95" s="79"/>
      <c r="V95" s="79"/>
      <c r="W95" s="79"/>
      <c r="X95" s="79"/>
      <c r="Y95" s="79"/>
      <c r="Z95" s="79"/>
      <c r="AA95" s="79"/>
    </row>
    <row r="96" spans="1:107">
      <c r="B96" s="82" t="s">
        <v>1573</v>
      </c>
      <c r="C96" s="85"/>
      <c r="D96" s="85" t="s">
        <v>1574</v>
      </c>
    </row>
    <row r="98" spans="11:60">
      <c r="K98" s="131" t="s">
        <v>1678</v>
      </c>
      <c r="L98" s="119"/>
      <c r="M98" s="119"/>
      <c r="N98" s="119"/>
      <c r="O98" s="119"/>
      <c r="P98" s="119"/>
      <c r="Q98" s="119"/>
      <c r="R98" s="119"/>
      <c r="S98" s="119"/>
      <c r="T98" s="119"/>
      <c r="U98" s="119"/>
      <c r="V98" s="119"/>
      <c r="W98" s="119"/>
      <c r="X98" s="119"/>
      <c r="Y98" s="119"/>
      <c r="Z98" s="119"/>
      <c r="AA98" s="119"/>
      <c r="AB98" s="119"/>
      <c r="AI98" s="126" t="s">
        <v>1688</v>
      </c>
      <c r="AJ98" s="119"/>
      <c r="AK98" s="119"/>
      <c r="AL98" s="119"/>
      <c r="AM98" s="119"/>
      <c r="AN98" s="119"/>
      <c r="AO98" s="119"/>
      <c r="AP98" s="119"/>
      <c r="AQ98" s="119"/>
      <c r="AR98" s="119"/>
      <c r="AS98" s="119"/>
      <c r="AT98" s="119"/>
      <c r="AU98" s="119"/>
      <c r="BE98" s="126"/>
      <c r="BF98" s="126"/>
      <c r="BG98" s="126" t="s">
        <v>1545</v>
      </c>
    </row>
    <row r="99" spans="11:60">
      <c r="K99" s="132" t="s">
        <v>1685</v>
      </c>
      <c r="L99" s="129"/>
      <c r="M99" s="129"/>
      <c r="N99" s="119"/>
      <c r="O99" s="119"/>
      <c r="P99" s="119"/>
      <c r="Q99" s="119"/>
      <c r="R99" s="119"/>
      <c r="S99" s="119"/>
      <c r="T99" s="119"/>
      <c r="U99" s="119"/>
      <c r="V99" s="129"/>
      <c r="W99" s="129"/>
      <c r="X99" s="129"/>
      <c r="Y99" s="129"/>
      <c r="Z99" s="129"/>
      <c r="AA99" s="129"/>
      <c r="AB99" s="119"/>
      <c r="AI99" s="132" t="s">
        <v>1547</v>
      </c>
      <c r="BF99" s="132"/>
      <c r="BG99" s="132" t="s">
        <v>1659</v>
      </c>
    </row>
    <row r="100" spans="11:60" ht="15" customHeight="1">
      <c r="K100" s="133"/>
      <c r="L100" s="696" t="s">
        <v>1687</v>
      </c>
      <c r="M100" s="697"/>
      <c r="N100" s="697"/>
      <c r="O100" s="697"/>
      <c r="P100" s="697"/>
      <c r="Q100" s="697"/>
      <c r="R100" s="697"/>
      <c r="S100" s="697"/>
      <c r="T100" s="697"/>
      <c r="U100" s="697"/>
      <c r="V100" s="697"/>
      <c r="W100" s="697"/>
      <c r="X100" s="697"/>
      <c r="Y100" s="697"/>
      <c r="Z100" s="697"/>
      <c r="AA100" s="697"/>
      <c r="AB100" s="697"/>
      <c r="AI100" s="132" t="s">
        <v>1660</v>
      </c>
      <c r="AJ100" s="136"/>
      <c r="AK100" s="136"/>
      <c r="AL100" s="136"/>
      <c r="AM100" s="136"/>
      <c r="AN100" s="136"/>
      <c r="AO100" s="136"/>
      <c r="AP100" s="136"/>
      <c r="AQ100" s="136"/>
      <c r="AR100" s="119"/>
      <c r="AS100" s="119"/>
      <c r="AT100" s="119"/>
      <c r="AU100" s="119"/>
      <c r="BF100" s="132"/>
      <c r="BG100" s="698">
        <v>1</v>
      </c>
      <c r="BH100" s="699"/>
    </row>
    <row r="101" spans="11:60">
      <c r="K101" s="133"/>
      <c r="L101" s="697"/>
      <c r="M101" s="697"/>
      <c r="N101" s="697"/>
      <c r="O101" s="697"/>
      <c r="P101" s="697"/>
      <c r="Q101" s="697"/>
      <c r="R101" s="697"/>
      <c r="S101" s="697"/>
      <c r="T101" s="697"/>
      <c r="U101" s="697"/>
      <c r="V101" s="697"/>
      <c r="W101" s="697"/>
      <c r="X101" s="697"/>
      <c r="Y101" s="697"/>
      <c r="Z101" s="697"/>
      <c r="AA101" s="697"/>
      <c r="AB101" s="697"/>
      <c r="AI101" s="132" t="s">
        <v>1665</v>
      </c>
      <c r="AJ101" s="136"/>
      <c r="AK101" s="135"/>
      <c r="AL101" s="135"/>
      <c r="AM101" s="135"/>
      <c r="AN101" s="136"/>
      <c r="AO101" s="136"/>
      <c r="AP101" s="136"/>
      <c r="AQ101" s="136"/>
      <c r="AR101" s="119"/>
      <c r="AS101" s="119"/>
      <c r="AT101" s="119"/>
      <c r="AU101" s="119"/>
      <c r="BF101" s="132"/>
      <c r="BG101" s="698">
        <v>2.1</v>
      </c>
      <c r="BH101" s="699"/>
    </row>
    <row r="102" spans="11:60">
      <c r="K102" s="133"/>
      <c r="L102" s="697"/>
      <c r="M102" s="697"/>
      <c r="N102" s="697"/>
      <c r="O102" s="697"/>
      <c r="P102" s="697"/>
      <c r="Q102" s="697"/>
      <c r="R102" s="697"/>
      <c r="S102" s="697"/>
      <c r="T102" s="697"/>
      <c r="U102" s="697"/>
      <c r="V102" s="697"/>
      <c r="W102" s="697"/>
      <c r="X102" s="697"/>
      <c r="Y102" s="697"/>
      <c r="Z102" s="697"/>
      <c r="AA102" s="697"/>
      <c r="AB102" s="697"/>
      <c r="AI102" s="132" t="s">
        <v>1666</v>
      </c>
      <c r="AJ102" s="136"/>
      <c r="AK102" s="135"/>
      <c r="AL102" s="135"/>
      <c r="AM102" s="135"/>
      <c r="AN102" s="136"/>
      <c r="AO102" s="136"/>
      <c r="AP102" s="136"/>
      <c r="AQ102" s="136"/>
      <c r="AR102" s="119"/>
      <c r="AS102" s="119"/>
      <c r="AT102" s="119"/>
      <c r="AU102" s="119"/>
      <c r="BF102" s="132"/>
      <c r="BG102" s="698">
        <v>2.2000000000000002</v>
      </c>
      <c r="BH102" s="699"/>
    </row>
    <row r="103" spans="11:60">
      <c r="K103" s="133"/>
      <c r="L103" s="697"/>
      <c r="M103" s="697"/>
      <c r="N103" s="697"/>
      <c r="O103" s="697"/>
      <c r="P103" s="697"/>
      <c r="Q103" s="697"/>
      <c r="R103" s="697"/>
      <c r="S103" s="697"/>
      <c r="T103" s="697"/>
      <c r="U103" s="697"/>
      <c r="V103" s="697"/>
      <c r="W103" s="697"/>
      <c r="X103" s="697"/>
      <c r="Y103" s="697"/>
      <c r="Z103" s="697"/>
      <c r="AA103" s="697"/>
      <c r="AB103" s="697"/>
      <c r="AI103" s="132" t="s">
        <v>1667</v>
      </c>
      <c r="AJ103" s="136"/>
      <c r="AK103" s="135"/>
      <c r="AL103" s="135"/>
      <c r="AM103" s="135"/>
      <c r="AN103" s="136"/>
      <c r="AO103" s="136"/>
      <c r="AP103" s="136"/>
      <c r="AQ103" s="136"/>
      <c r="AR103" s="119"/>
      <c r="AS103" s="119"/>
      <c r="AT103" s="119"/>
      <c r="AU103" s="119"/>
      <c r="BF103" s="132"/>
      <c r="BG103" s="698">
        <v>3.1</v>
      </c>
      <c r="BH103" s="699"/>
    </row>
    <row r="104" spans="11:60">
      <c r="K104" s="132"/>
      <c r="L104" s="697"/>
      <c r="M104" s="697"/>
      <c r="N104" s="697"/>
      <c r="O104" s="697"/>
      <c r="P104" s="697"/>
      <c r="Q104" s="697"/>
      <c r="R104" s="697"/>
      <c r="S104" s="697"/>
      <c r="T104" s="697"/>
      <c r="U104" s="697"/>
      <c r="V104" s="697"/>
      <c r="W104" s="697"/>
      <c r="X104" s="697"/>
      <c r="Y104" s="697"/>
      <c r="Z104" s="697"/>
      <c r="AA104" s="697"/>
      <c r="AB104" s="697"/>
      <c r="AI104" s="132" t="s">
        <v>1668</v>
      </c>
      <c r="AJ104" s="136"/>
      <c r="AK104" s="135"/>
      <c r="AL104" s="135"/>
      <c r="AM104" s="135"/>
      <c r="AN104" s="136"/>
      <c r="AO104" s="136"/>
      <c r="AP104" s="136"/>
      <c r="AQ104" s="136"/>
      <c r="AR104" s="119"/>
      <c r="AS104" s="119"/>
      <c r="AT104" s="119"/>
      <c r="AU104" s="119"/>
      <c r="BF104" s="132"/>
      <c r="BG104" s="698">
        <v>4.2</v>
      </c>
      <c r="BH104" s="699"/>
    </row>
    <row r="105" spans="11:60" ht="15" customHeight="1">
      <c r="K105" s="132" t="s">
        <v>1686</v>
      </c>
      <c r="L105" s="129"/>
      <c r="M105" s="108"/>
      <c r="N105" s="263"/>
      <c r="O105" s="263"/>
      <c r="P105" s="263"/>
      <c r="Q105" s="263"/>
      <c r="R105" s="263"/>
      <c r="S105" s="263"/>
      <c r="T105" s="263"/>
      <c r="U105" s="263"/>
      <c r="V105" s="263"/>
      <c r="W105" s="263"/>
      <c r="X105" s="263"/>
      <c r="Y105" s="263"/>
      <c r="Z105" s="263"/>
      <c r="AA105" s="263"/>
      <c r="AB105" s="263"/>
      <c r="AI105" s="132" t="s">
        <v>1661</v>
      </c>
      <c r="AJ105" s="136"/>
      <c r="AK105" s="136"/>
      <c r="AL105" s="136"/>
      <c r="AM105" s="136"/>
      <c r="AN105" s="136"/>
      <c r="AO105" s="136"/>
      <c r="AP105" s="136"/>
      <c r="AQ105" s="136"/>
      <c r="AR105" s="119"/>
      <c r="AS105" s="119"/>
      <c r="AT105" s="119"/>
      <c r="AU105" s="119"/>
      <c r="BF105" s="132"/>
      <c r="BG105" s="698">
        <v>4</v>
      </c>
      <c r="BH105" s="699"/>
    </row>
    <row r="106" spans="11:60">
      <c r="K106" s="133"/>
      <c r="L106" s="128" t="s">
        <v>1684</v>
      </c>
      <c r="M106" s="119"/>
      <c r="N106" s="119"/>
      <c r="O106" s="119"/>
      <c r="P106" s="119"/>
      <c r="Q106" s="119"/>
      <c r="R106" s="119"/>
      <c r="S106" s="119"/>
      <c r="T106" s="119"/>
      <c r="U106" s="119"/>
      <c r="V106" s="119"/>
      <c r="W106" s="119"/>
      <c r="X106" s="119"/>
      <c r="Y106" s="119"/>
      <c r="Z106" s="119"/>
      <c r="AA106" s="119"/>
      <c r="AB106" s="119"/>
      <c r="AI106" s="129" t="s">
        <v>1750</v>
      </c>
      <c r="AJ106" s="143"/>
      <c r="AK106" s="143"/>
      <c r="AL106" s="143"/>
      <c r="AM106" s="143"/>
      <c r="AN106" s="143"/>
      <c r="AO106" s="143"/>
      <c r="AP106" s="143"/>
      <c r="AQ106" s="143"/>
      <c r="AR106" s="144"/>
      <c r="AS106" s="144"/>
      <c r="AT106" s="144"/>
      <c r="AU106" s="144"/>
      <c r="BF106" s="132"/>
      <c r="BG106" s="132">
        <v>5</v>
      </c>
      <c r="BH106" s="147"/>
    </row>
    <row r="107" spans="11:60">
      <c r="K107" s="133"/>
      <c r="L107" s="128"/>
      <c r="M107" s="119"/>
      <c r="N107" s="119"/>
      <c r="O107" s="119"/>
      <c r="P107" s="119"/>
      <c r="Q107" s="119"/>
      <c r="R107" s="119"/>
      <c r="S107" s="119"/>
      <c r="T107" s="119"/>
      <c r="U107" s="119"/>
      <c r="V107" s="119"/>
      <c r="W107" s="119"/>
      <c r="X107" s="119"/>
      <c r="Y107" s="119"/>
      <c r="Z107" s="119"/>
      <c r="AA107" s="119"/>
      <c r="AB107" s="119"/>
      <c r="AI107" s="132" t="s">
        <v>1663</v>
      </c>
      <c r="AJ107" s="143"/>
      <c r="AK107" s="143"/>
      <c r="AL107" s="143"/>
      <c r="AM107" s="143"/>
      <c r="AN107" s="143"/>
      <c r="AO107" s="143"/>
      <c r="AP107" s="143"/>
      <c r="AQ107" s="143"/>
      <c r="AR107" s="144"/>
      <c r="AS107" s="144"/>
      <c r="AT107" s="144"/>
      <c r="AU107" s="144"/>
      <c r="BF107" s="132"/>
      <c r="BG107" s="132">
        <v>6</v>
      </c>
      <c r="BH107" s="147"/>
    </row>
    <row r="108" spans="11:60">
      <c r="K108" s="132" t="s">
        <v>1689</v>
      </c>
      <c r="L108" s="119"/>
      <c r="M108" s="119"/>
      <c r="N108" s="119"/>
      <c r="O108" s="119"/>
      <c r="P108" s="119"/>
      <c r="Q108" s="119"/>
      <c r="R108" s="119"/>
      <c r="S108" s="119"/>
      <c r="T108" s="119"/>
      <c r="U108" s="119"/>
      <c r="V108" s="119"/>
      <c r="W108" s="119"/>
      <c r="X108" s="119"/>
      <c r="Y108" s="119"/>
      <c r="Z108" s="119"/>
      <c r="AA108" s="119"/>
      <c r="AB108" s="119"/>
      <c r="AI108" s="132" t="s">
        <v>1664</v>
      </c>
      <c r="AJ108" s="143"/>
      <c r="AK108" s="143"/>
      <c r="AL108" s="143"/>
      <c r="AM108" s="143"/>
      <c r="AN108" s="143"/>
      <c r="AO108" s="143"/>
      <c r="AP108" s="143"/>
      <c r="AQ108" s="143"/>
      <c r="AR108" s="144"/>
      <c r="AS108" s="144"/>
      <c r="AT108" s="144"/>
      <c r="AU108" s="144"/>
      <c r="BF108" s="132"/>
      <c r="BG108" s="132">
        <v>7</v>
      </c>
      <c r="BH108" s="147"/>
    </row>
    <row r="109" spans="11:60">
      <c r="N109" s="119"/>
      <c r="O109" s="119"/>
      <c r="P109" s="119"/>
      <c r="Q109" s="119"/>
      <c r="R109" s="119"/>
      <c r="S109" s="119"/>
      <c r="T109" s="119"/>
      <c r="U109" s="119"/>
      <c r="V109" s="119"/>
      <c r="W109" s="119"/>
      <c r="X109" s="119"/>
      <c r="Y109" s="119"/>
      <c r="Z109" s="119"/>
      <c r="AA109" s="119"/>
      <c r="AB109" s="119"/>
      <c r="AI109" s="132" t="s">
        <v>1662</v>
      </c>
      <c r="AJ109" s="143"/>
      <c r="AK109" s="143"/>
      <c r="AL109" s="143"/>
      <c r="AM109" s="143"/>
      <c r="AN109" s="143"/>
      <c r="AO109" s="143"/>
      <c r="AP109" s="143"/>
      <c r="AQ109" s="143"/>
      <c r="AR109" s="144"/>
      <c r="AS109" s="144"/>
      <c r="AT109" s="144"/>
      <c r="AU109" s="144"/>
      <c r="BF109" s="132"/>
      <c r="BG109" s="132">
        <v>8</v>
      </c>
      <c r="BH109" s="147"/>
    </row>
    <row r="110" spans="11:60">
      <c r="N110" s="119"/>
      <c r="O110" s="119"/>
      <c r="P110" s="119"/>
      <c r="Q110" s="119"/>
      <c r="R110" s="119"/>
      <c r="S110" s="119"/>
      <c r="T110" s="119"/>
      <c r="U110" s="119"/>
      <c r="V110" s="119"/>
      <c r="W110" s="119"/>
      <c r="X110" s="119"/>
      <c r="Y110" s="119"/>
      <c r="Z110" s="119"/>
      <c r="AA110" s="119"/>
      <c r="AB110" s="119"/>
      <c r="AI110" s="132"/>
      <c r="AJ110" s="136"/>
      <c r="AK110" s="136"/>
      <c r="AL110" s="136"/>
      <c r="AM110" s="136"/>
      <c r="AN110" s="136"/>
      <c r="AO110" s="136"/>
      <c r="AP110" s="136"/>
      <c r="AQ110" s="136"/>
      <c r="AR110" s="119"/>
      <c r="AS110" s="119"/>
      <c r="AT110" s="119"/>
      <c r="AU110" s="119"/>
      <c r="BF110" s="132"/>
      <c r="BG110" s="132"/>
    </row>
    <row r="111" spans="11:60">
      <c r="AI111" s="145"/>
      <c r="AJ111" s="173"/>
      <c r="AK111" s="145"/>
      <c r="AL111" s="173"/>
      <c r="AM111" s="145"/>
      <c r="AN111" s="173"/>
      <c r="AO111" s="145"/>
      <c r="AP111" s="173"/>
      <c r="AQ111" s="173"/>
      <c r="AR111" s="173"/>
      <c r="AS111" s="173"/>
      <c r="AT111" s="173"/>
      <c r="AU111" s="173"/>
      <c r="AV111" s="145"/>
      <c r="AW111" s="173"/>
      <c r="AX111" s="145"/>
      <c r="AY111" s="173"/>
      <c r="AZ111" s="145"/>
      <c r="BA111" s="173"/>
      <c r="BB111" s="145"/>
      <c r="BC111" s="173"/>
      <c r="BD111" s="145"/>
      <c r="BE111" s="173"/>
      <c r="BF111" s="145"/>
      <c r="BG111" s="173"/>
    </row>
    <row r="112" spans="11:60">
      <c r="AI112" s="44" t="str">
        <f>CONCATENATE('GCC QFIS Model Form'!AI99,",",'GCC QFIS Model Form'!AI100,",",'GCC QFIS Model Form'!AI101,",",'GCC QFIS Model Form'!AI102,",",'GCC QFIS Model Form'!AI103,",",'GCC QFIS Model Form'!AI104,",",'GCC QFIS Model Form'!AI105,",",'GCC QFIS Model Form'!AI106,",",'GCC QFIS Model Form'!AI107,",",'GCC QFIS Model Form'!AI110)</f>
        <v>Scroll Down,Equity and investment fund shares,Long-term debt securities,Short-term debt securities,Long-term loans,Short-term loans,Deposits,Insurance, pension, and standardized, guarantee. Schemes,Trade credit and advances,</v>
      </c>
    </row>
    <row r="113" spans="2:58">
      <c r="AI113" s="142" t="s">
        <v>1694</v>
      </c>
    </row>
    <row r="114" spans="2:58">
      <c r="AI114" s="142" t="s">
        <v>1695</v>
      </c>
    </row>
    <row r="115" spans="2:58">
      <c r="AI115" s="145">
        <v>1</v>
      </c>
      <c r="AJ115" s="145">
        <v>2</v>
      </c>
      <c r="AK115" s="145">
        <v>3</v>
      </c>
      <c r="AL115" s="145">
        <v>4</v>
      </c>
      <c r="AM115" s="145">
        <v>6</v>
      </c>
      <c r="AN115" s="145">
        <v>7</v>
      </c>
      <c r="AO115" s="145">
        <v>8</v>
      </c>
      <c r="AP115" s="145">
        <v>9</v>
      </c>
      <c r="AQ115" s="145"/>
      <c r="AR115" s="145">
        <v>13</v>
      </c>
      <c r="AS115" s="145"/>
      <c r="AT115" s="145"/>
      <c r="AU115" s="145"/>
      <c r="AV115" s="145">
        <v>14</v>
      </c>
      <c r="AW115" s="145">
        <v>15</v>
      </c>
      <c r="AX115" s="145">
        <v>16</v>
      </c>
      <c r="AY115" s="145">
        <v>17</v>
      </c>
      <c r="AZ115" s="145">
        <v>18</v>
      </c>
      <c r="BA115" s="145">
        <v>19</v>
      </c>
      <c r="BB115" s="145">
        <v>20</v>
      </c>
      <c r="BC115" s="145">
        <v>21</v>
      </c>
      <c r="BD115" s="145">
        <v>22</v>
      </c>
      <c r="BE115" s="145">
        <v>23</v>
      </c>
      <c r="BF115" s="145">
        <v>24</v>
      </c>
    </row>
    <row r="116" spans="2:58" ht="18.75">
      <c r="AJ116" s="42" t="s">
        <v>1547</v>
      </c>
    </row>
    <row r="123" spans="2:58" s="147" customFormat="1" ht="18.75">
      <c r="B123" s="146" t="s">
        <v>1568</v>
      </c>
    </row>
    <row r="124" spans="2:58" s="147" customFormat="1" ht="18.75">
      <c r="B124" s="148" t="s">
        <v>1677</v>
      </c>
    </row>
    <row r="125" spans="2:58" s="147" customFormat="1" ht="18.75">
      <c r="B125" s="148" t="s">
        <v>10</v>
      </c>
    </row>
    <row r="126" spans="2:58" s="147" customFormat="1" ht="18.75">
      <c r="B126" s="148" t="s">
        <v>1676</v>
      </c>
    </row>
    <row r="127" spans="2:58" s="147" customFormat="1" ht="18.75">
      <c r="B127" s="148" t="s">
        <v>1669</v>
      </c>
    </row>
    <row r="128" spans="2:58" s="147" customFormat="1" ht="18.75">
      <c r="B128" s="148"/>
    </row>
    <row r="129" spans="2:2" s="147" customFormat="1" ht="18.75">
      <c r="B129" s="146" t="s">
        <v>1569</v>
      </c>
    </row>
    <row r="130" spans="2:2" s="147" customFormat="1" ht="18.75">
      <c r="B130" s="148" t="s">
        <v>10</v>
      </c>
    </row>
    <row r="131" spans="2:2" s="147" customFormat="1" ht="18.75">
      <c r="B131" s="148" t="s">
        <v>1670</v>
      </c>
    </row>
    <row r="132" spans="2:2" s="147" customFormat="1" ht="18.75">
      <c r="B132" s="148" t="s">
        <v>1671</v>
      </c>
    </row>
    <row r="133" spans="2:2" s="147" customFormat="1" ht="18.75">
      <c r="B133" s="148" t="s">
        <v>1672</v>
      </c>
    </row>
    <row r="134" spans="2:2" s="147" customFormat="1" ht="18.75">
      <c r="B134" s="148" t="s">
        <v>1673</v>
      </c>
    </row>
    <row r="135" spans="2:2" s="147" customFormat="1"/>
    <row r="136" spans="2:2" s="147" customFormat="1" ht="18.75">
      <c r="B136" s="146" t="s">
        <v>16</v>
      </c>
    </row>
    <row r="137" spans="2:2" s="147" customFormat="1" ht="18.75">
      <c r="B137" s="148" t="s">
        <v>10</v>
      </c>
    </row>
    <row r="138" spans="2:2" s="147" customFormat="1" ht="18.75">
      <c r="B138" s="148" t="s">
        <v>1674</v>
      </c>
    </row>
    <row r="139" spans="2:2" s="147" customFormat="1"/>
    <row r="140" spans="2:2" s="147" customFormat="1" ht="18.75">
      <c r="B140" s="146" t="s">
        <v>17</v>
      </c>
    </row>
    <row r="141" spans="2:2" s="147" customFormat="1" ht="18.75">
      <c r="B141" s="148" t="s">
        <v>10</v>
      </c>
    </row>
    <row r="142" spans="2:2" s="147" customFormat="1" ht="18.75">
      <c r="B142" s="148" t="s">
        <v>1675</v>
      </c>
    </row>
    <row r="146" spans="2:88" s="119" customFormat="1" ht="12.75" customHeight="1">
      <c r="AH146" s="132"/>
      <c r="AI146" s="137"/>
      <c r="AJ146" s="137"/>
      <c r="AK146" s="137"/>
      <c r="AL146" s="137"/>
      <c r="AM146" s="137"/>
      <c r="AN146" s="137"/>
      <c r="AO146" s="137"/>
      <c r="AP146" s="137"/>
      <c r="AQ146" s="137"/>
      <c r="AR146" s="137"/>
      <c r="AS146" s="137"/>
      <c r="AT146" s="137"/>
      <c r="AU146" s="137"/>
      <c r="AV146" s="137"/>
      <c r="AW146" s="137"/>
      <c r="AX146" s="137"/>
      <c r="AY146" s="137"/>
      <c r="BW146" s="134"/>
      <c r="BX146" s="136"/>
      <c r="BY146" s="136"/>
      <c r="BZ146" s="136"/>
      <c r="CA146" s="136"/>
      <c r="CB146" s="136"/>
      <c r="CC146" s="136"/>
      <c r="CD146" s="136"/>
      <c r="CE146" s="136"/>
      <c r="CF146" s="136"/>
      <c r="CG146" s="136"/>
      <c r="CH146" s="136"/>
    </row>
    <row r="147" spans="2:88" s="119" customFormat="1" ht="12.75" customHeight="1">
      <c r="AI147" s="138"/>
      <c r="AJ147" s="138"/>
      <c r="AK147" s="138"/>
      <c r="AL147" s="138"/>
      <c r="AM147" s="138"/>
      <c r="AN147" s="138"/>
      <c r="AO147" s="138"/>
      <c r="AP147" s="138"/>
      <c r="AQ147" s="138"/>
      <c r="AR147" s="138"/>
      <c r="AS147" s="138"/>
      <c r="AT147" s="138"/>
      <c r="AU147" s="138"/>
      <c r="AV147" s="138"/>
      <c r="AW147" s="138"/>
      <c r="AX147" s="138"/>
      <c r="AY147" s="138"/>
      <c r="BW147" s="134"/>
      <c r="BX147" s="136"/>
      <c r="BY147" s="136"/>
      <c r="BZ147" s="136"/>
      <c r="CA147" s="136"/>
      <c r="CB147" s="136"/>
      <c r="CC147" s="136"/>
      <c r="CD147" s="136"/>
      <c r="CE147" s="136"/>
      <c r="CF147" s="136"/>
      <c r="CG147" s="136"/>
      <c r="CH147" s="136"/>
      <c r="CI147" s="136"/>
      <c r="CJ147" s="136"/>
    </row>
    <row r="148" spans="2:88" s="119" customFormat="1" ht="12.75" customHeight="1">
      <c r="BW148" s="134"/>
      <c r="BX148" s="136"/>
      <c r="BY148" s="136"/>
      <c r="BZ148" s="136"/>
      <c r="CA148" s="136"/>
      <c r="CB148" s="136"/>
      <c r="CC148" s="136"/>
      <c r="CD148" s="136"/>
      <c r="CE148" s="136"/>
      <c r="CF148" s="136"/>
      <c r="CG148" s="136"/>
      <c r="CH148" s="136"/>
      <c r="CI148" s="136"/>
      <c r="CJ148" s="136"/>
    </row>
    <row r="149" spans="2:88" s="119" customFormat="1" ht="12.75" customHeight="1">
      <c r="BX149" s="134"/>
      <c r="BY149" s="136"/>
      <c r="BZ149" s="136"/>
      <c r="CA149" s="136"/>
      <c r="CB149" s="136"/>
      <c r="CC149" s="136"/>
      <c r="CD149" s="136"/>
      <c r="CE149" s="136"/>
      <c r="CF149" s="136"/>
      <c r="CG149" s="136"/>
      <c r="CH149" s="136"/>
    </row>
    <row r="150" spans="2:88" s="119" customFormat="1" ht="12.75" customHeight="1">
      <c r="BY150" s="134"/>
      <c r="BZ150" s="134"/>
      <c r="CA150" s="134"/>
      <c r="CB150" s="134"/>
      <c r="CC150" s="134"/>
      <c r="CD150" s="134"/>
      <c r="CE150" s="134"/>
      <c r="CF150" s="134"/>
      <c r="CG150" s="134"/>
      <c r="CH150" s="134"/>
    </row>
    <row r="151" spans="2:88" s="119" customFormat="1" ht="12.75" customHeight="1"/>
    <row r="152" spans="2:88" s="119" customFormat="1" ht="12.75" customHeight="1"/>
    <row r="153" spans="2:88" s="119" customFormat="1" ht="12.75" customHeight="1">
      <c r="B153" s="119" t="s">
        <v>1679</v>
      </c>
    </row>
    <row r="154" spans="2:88" s="119" customFormat="1" ht="12.75" customHeight="1">
      <c r="B154" s="119" t="s">
        <v>1682</v>
      </c>
    </row>
    <row r="155" spans="2:88" s="119" customFormat="1" ht="12.75" customHeight="1">
      <c r="B155" s="119" t="s">
        <v>1680</v>
      </c>
    </row>
    <row r="156" spans="2:88" s="119" customFormat="1" ht="12.75" customHeight="1">
      <c r="B156" s="119" t="s">
        <v>1681</v>
      </c>
    </row>
    <row r="157" spans="2:88" s="119" customFormat="1" ht="12.75" customHeight="1"/>
    <row r="158" spans="2:88" s="119" customFormat="1" ht="12.75" customHeight="1">
      <c r="X158" s="119" t="s">
        <v>1683</v>
      </c>
    </row>
    <row r="159" spans="2:88" s="119" customFormat="1" ht="12.75" customHeight="1">
      <c r="B159" s="127">
        <v>1</v>
      </c>
      <c r="C159" s="127">
        <v>2</v>
      </c>
      <c r="D159" s="127">
        <v>3</v>
      </c>
      <c r="E159" s="127">
        <v>4</v>
      </c>
      <c r="F159" s="127">
        <v>5</v>
      </c>
      <c r="G159" s="127">
        <v>6</v>
      </c>
      <c r="H159" s="127">
        <v>7</v>
      </c>
      <c r="I159" s="127">
        <v>8</v>
      </c>
      <c r="J159" s="127">
        <v>9</v>
      </c>
      <c r="K159" s="127">
        <v>10</v>
      </c>
      <c r="L159" s="127">
        <v>11</v>
      </c>
      <c r="M159" s="127">
        <v>12</v>
      </c>
      <c r="N159" s="127">
        <v>13</v>
      </c>
      <c r="O159" s="127">
        <v>14</v>
      </c>
      <c r="P159" s="127"/>
      <c r="Q159" s="127"/>
      <c r="R159" s="127"/>
      <c r="S159" s="127"/>
      <c r="T159" s="127"/>
      <c r="U159" s="127">
        <v>15</v>
      </c>
      <c r="V159" s="127">
        <v>16</v>
      </c>
      <c r="W159" s="127">
        <v>17</v>
      </c>
      <c r="X159" s="127">
        <v>18</v>
      </c>
      <c r="Y159" s="127">
        <v>19</v>
      </c>
      <c r="Z159" s="127">
        <v>20</v>
      </c>
      <c r="AA159" s="127">
        <v>21</v>
      </c>
      <c r="AB159" s="127">
        <v>27</v>
      </c>
      <c r="AC159" s="127">
        <v>28</v>
      </c>
      <c r="AD159" s="127">
        <v>29</v>
      </c>
      <c r="AE159" s="127">
        <v>30</v>
      </c>
      <c r="AF159" s="127">
        <v>31</v>
      </c>
      <c r="AG159" s="127">
        <v>32</v>
      </c>
      <c r="AH159" s="127">
        <v>33</v>
      </c>
      <c r="AI159" s="127">
        <v>34</v>
      </c>
      <c r="AJ159" s="127">
        <v>35</v>
      </c>
      <c r="AK159" s="127">
        <v>36</v>
      </c>
      <c r="AL159" s="127">
        <v>37</v>
      </c>
      <c r="AM159" s="127">
        <v>39</v>
      </c>
      <c r="AN159" s="127">
        <v>40</v>
      </c>
      <c r="AO159" s="127">
        <v>41</v>
      </c>
      <c r="AP159" s="127">
        <v>42</v>
      </c>
      <c r="AQ159" s="127"/>
    </row>
    <row r="160" spans="2:88" s="119" customFormat="1" ht="12.75" customHeight="1">
      <c r="X160" s="127">
        <v>1</v>
      </c>
      <c r="Y160" s="127">
        <v>2</v>
      </c>
      <c r="Z160" s="127">
        <v>3</v>
      </c>
      <c r="AA160" s="127">
        <v>4</v>
      </c>
      <c r="AB160" s="127">
        <v>10</v>
      </c>
      <c r="AC160" s="127">
        <v>11</v>
      </c>
      <c r="AD160" s="127">
        <v>12</v>
      </c>
      <c r="AE160" s="127">
        <v>13</v>
      </c>
      <c r="AF160" s="127">
        <v>14</v>
      </c>
      <c r="AG160" s="127">
        <v>15</v>
      </c>
      <c r="AH160" s="127">
        <v>16</v>
      </c>
      <c r="AI160" s="127">
        <v>17</v>
      </c>
      <c r="AJ160" s="127">
        <v>18</v>
      </c>
      <c r="AK160" s="127">
        <v>19</v>
      </c>
      <c r="AL160" s="127">
        <v>20</v>
      </c>
      <c r="AM160" s="127">
        <v>22</v>
      </c>
      <c r="AN160" s="127">
        <v>23</v>
      </c>
      <c r="AO160" s="127">
        <v>24</v>
      </c>
      <c r="AP160" s="127">
        <v>25</v>
      </c>
      <c r="AQ160" s="127"/>
      <c r="AR160" s="127">
        <v>29</v>
      </c>
      <c r="AS160" s="127"/>
      <c r="AT160" s="127"/>
      <c r="AU160" s="127"/>
      <c r="AV160" s="127">
        <v>30</v>
      </c>
      <c r="AW160" s="127">
        <v>31</v>
      </c>
      <c r="AX160" s="127">
        <v>32</v>
      </c>
      <c r="AY160" s="127">
        <v>33</v>
      </c>
      <c r="AZ160" s="127">
        <v>34</v>
      </c>
      <c r="BA160" s="127">
        <v>35</v>
      </c>
      <c r="BB160" s="127">
        <v>36</v>
      </c>
      <c r="BC160" s="127">
        <v>37</v>
      </c>
      <c r="BD160" s="127">
        <v>38</v>
      </c>
      <c r="BE160" s="127">
        <v>39</v>
      </c>
      <c r="BF160" s="127">
        <v>40</v>
      </c>
      <c r="BG160" s="127">
        <v>41</v>
      </c>
      <c r="BH160" s="127">
        <v>42</v>
      </c>
    </row>
    <row r="161" spans="2:2" s="119" customFormat="1" ht="12.75" customHeight="1"/>
    <row r="162" spans="2:2" s="119" customFormat="1" ht="12.75" customHeight="1">
      <c r="B162" s="119" t="s">
        <v>1690</v>
      </c>
    </row>
    <row r="163" spans="2:2" s="119" customFormat="1" ht="12.75" customHeight="1"/>
    <row r="164" spans="2:2" s="119" customFormat="1" ht="12.75" customHeight="1"/>
    <row r="165" spans="2:2" s="119" customFormat="1" ht="12.75" customHeight="1"/>
    <row r="166" spans="2:2" s="119" customFormat="1" ht="12.75" customHeight="1"/>
    <row r="167" spans="2:2" s="119" customFormat="1" ht="12.75" customHeight="1"/>
    <row r="168" spans="2:2" s="119" customFormat="1" ht="12.75" customHeight="1"/>
    <row r="169" spans="2:2" s="119" customFormat="1" ht="12.75" customHeight="1"/>
    <row r="170" spans="2:2" s="119" customFormat="1" ht="12.75" customHeight="1"/>
    <row r="171" spans="2:2" s="119" customFormat="1" ht="12.75" customHeight="1"/>
    <row r="172" spans="2:2" s="119" customFormat="1" ht="12.75" customHeight="1"/>
    <row r="173" spans="2:2" s="119" customFormat="1" ht="12.75" customHeight="1"/>
    <row r="392" spans="21:39">
      <c r="U392" s="84"/>
      <c r="V392" s="84"/>
      <c r="W392" s="84"/>
      <c r="X392" s="84"/>
      <c r="Y392" s="84"/>
      <c r="Z392" s="84"/>
      <c r="AA392" s="84"/>
      <c r="AB392" s="84"/>
      <c r="AC392" s="84"/>
      <c r="AD392" s="84"/>
      <c r="AE392" s="84"/>
      <c r="AF392" s="84"/>
      <c r="AG392" s="84"/>
      <c r="AH392" s="84"/>
      <c r="AI392" s="84"/>
      <c r="AJ392" s="84"/>
      <c r="AK392" s="84"/>
      <c r="AL392" s="84"/>
      <c r="AM392" s="84"/>
    </row>
  </sheetData>
  <dataConsolidate/>
  <mergeCells count="1245">
    <mergeCell ref="L100:AB104"/>
    <mergeCell ref="BG100:BH100"/>
    <mergeCell ref="BG101:BH101"/>
    <mergeCell ref="BG102:BH102"/>
    <mergeCell ref="BG103:BH103"/>
    <mergeCell ref="BG104:BH104"/>
    <mergeCell ref="BG105:BH105"/>
    <mergeCell ref="AS73:AU73"/>
    <mergeCell ref="AS74:AU74"/>
    <mergeCell ref="AS75:AU75"/>
    <mergeCell ref="AS76:AU76"/>
    <mergeCell ref="BZ65:CB65"/>
    <mergeCell ref="BZ66:CB66"/>
    <mergeCell ref="BZ67:CB67"/>
    <mergeCell ref="BZ68:CB68"/>
    <mergeCell ref="BZ69:CB69"/>
    <mergeCell ref="BZ70:CB70"/>
    <mergeCell ref="BZ71:CB71"/>
    <mergeCell ref="BZ72:CB72"/>
    <mergeCell ref="BZ73:CB73"/>
    <mergeCell ref="BZ74:CB74"/>
    <mergeCell ref="BZ75:CB75"/>
    <mergeCell ref="BZ76:CB76"/>
    <mergeCell ref="AB76:AD76"/>
    <mergeCell ref="BH74:BK74"/>
    <mergeCell ref="BL74:BO74"/>
    <mergeCell ref="BS74:BV74"/>
    <mergeCell ref="L93:U93"/>
    <mergeCell ref="BS76:BV76"/>
    <mergeCell ref="D76:T76"/>
    <mergeCell ref="BZ52:CB52"/>
    <mergeCell ref="BZ53:CB53"/>
    <mergeCell ref="BZ54:CB54"/>
    <mergeCell ref="BZ55:CB55"/>
    <mergeCell ref="BZ56:CB56"/>
    <mergeCell ref="BZ57:CB57"/>
    <mergeCell ref="BZ58:CB58"/>
    <mergeCell ref="BZ59:CB59"/>
    <mergeCell ref="BZ60:CB60"/>
    <mergeCell ref="BZ61:CB61"/>
    <mergeCell ref="BZ62:CB62"/>
    <mergeCell ref="BZ63:CB63"/>
    <mergeCell ref="BZ39:CB39"/>
    <mergeCell ref="AS65:AU65"/>
    <mergeCell ref="AS66:AU66"/>
    <mergeCell ref="AS67:AU67"/>
    <mergeCell ref="AS68:AU68"/>
    <mergeCell ref="AZ53:BC53"/>
    <mergeCell ref="BD53:BG53"/>
    <mergeCell ref="AV54:AY54"/>
    <mergeCell ref="AZ54:BC54"/>
    <mergeCell ref="BD54:BG54"/>
    <mergeCell ref="AV55:AY55"/>
    <mergeCell ref="AZ55:BC55"/>
    <mergeCell ref="BD55:BG55"/>
    <mergeCell ref="BL59:BO59"/>
    <mergeCell ref="AZ60:BC60"/>
    <mergeCell ref="BD60:BG60"/>
    <mergeCell ref="BH60:BK60"/>
    <mergeCell ref="BL60:BO60"/>
    <mergeCell ref="BD48:BG48"/>
    <mergeCell ref="BH48:BK48"/>
    <mergeCell ref="AS34:AU34"/>
    <mergeCell ref="AS35:AU35"/>
    <mergeCell ref="AS36:AU36"/>
    <mergeCell ref="AS37:AU37"/>
    <mergeCell ref="BZ28:CB28"/>
    <mergeCell ref="BZ29:CB29"/>
    <mergeCell ref="BZ30:CB30"/>
    <mergeCell ref="BZ31:CB31"/>
    <mergeCell ref="BZ32:CB32"/>
    <mergeCell ref="BZ33:CB33"/>
    <mergeCell ref="BZ34:CB34"/>
    <mergeCell ref="BZ35:CB35"/>
    <mergeCell ref="BZ36:CB36"/>
    <mergeCell ref="BZ37:CB37"/>
    <mergeCell ref="AV28:AY28"/>
    <mergeCell ref="AV29:AY29"/>
    <mergeCell ref="AV30:AY30"/>
    <mergeCell ref="AV31:AY31"/>
    <mergeCell ref="AV32:AY32"/>
    <mergeCell ref="BH31:BK31"/>
    <mergeCell ref="BH32:BK32"/>
    <mergeCell ref="BH33:BK33"/>
    <mergeCell ref="BH34:BK34"/>
    <mergeCell ref="BH35:BK35"/>
    <mergeCell ref="BH36:BK36"/>
    <mergeCell ref="BL28:BO28"/>
    <mergeCell ref="BP28:BR28"/>
    <mergeCell ref="BW29:BY29"/>
    <mergeCell ref="BS31:BV31"/>
    <mergeCell ref="BW31:BY31"/>
    <mergeCell ref="AP18:AR19"/>
    <mergeCell ref="AS18:AU19"/>
    <mergeCell ref="BW16:CB17"/>
    <mergeCell ref="BW18:BY19"/>
    <mergeCell ref="BZ18:CB19"/>
    <mergeCell ref="BW20:CB22"/>
    <mergeCell ref="BW23:BY25"/>
    <mergeCell ref="BZ23:CB25"/>
    <mergeCell ref="AE74:AI74"/>
    <mergeCell ref="AE75:AI75"/>
    <mergeCell ref="AE76:AI76"/>
    <mergeCell ref="AV76:AY76"/>
    <mergeCell ref="AZ76:BC76"/>
    <mergeCell ref="BD76:BG76"/>
    <mergeCell ref="BH76:BK76"/>
    <mergeCell ref="BL76:BO76"/>
    <mergeCell ref="AV61:AY61"/>
    <mergeCell ref="AZ61:BC61"/>
    <mergeCell ref="BD61:BG61"/>
    <mergeCell ref="BH61:BK61"/>
    <mergeCell ref="BL61:BO61"/>
    <mergeCell ref="BH56:BK56"/>
    <mergeCell ref="BL56:BO56"/>
    <mergeCell ref="AV57:AY57"/>
    <mergeCell ref="AZ57:BC57"/>
    <mergeCell ref="BD57:BG57"/>
    <mergeCell ref="AS28:AU28"/>
    <mergeCell ref="AS29:AU29"/>
    <mergeCell ref="AS30:AU30"/>
    <mergeCell ref="AS31:AU31"/>
    <mergeCell ref="AS32:AU32"/>
    <mergeCell ref="AS33:AU33"/>
    <mergeCell ref="BD66:BG66"/>
    <mergeCell ref="BH66:BK66"/>
    <mergeCell ref="CZ73:DC73"/>
    <mergeCell ref="AK70:AN70"/>
    <mergeCell ref="AP70:AR70"/>
    <mergeCell ref="AV70:AY70"/>
    <mergeCell ref="BL73:BO73"/>
    <mergeCell ref="BP73:BR73"/>
    <mergeCell ref="BS73:BV73"/>
    <mergeCell ref="BW73:BY73"/>
    <mergeCell ref="CC73:CF73"/>
    <mergeCell ref="CG73:CJ73"/>
    <mergeCell ref="CK73:CN73"/>
    <mergeCell ref="CO73:CR73"/>
    <mergeCell ref="CS73:CV73"/>
    <mergeCell ref="CW73:CY73"/>
    <mergeCell ref="AZ73:BC73"/>
    <mergeCell ref="BD73:BG73"/>
    <mergeCell ref="BH73:BK73"/>
    <mergeCell ref="CW69:CY69"/>
    <mergeCell ref="CZ69:DC69"/>
    <mergeCell ref="AS69:AU69"/>
    <mergeCell ref="CS76:CV76"/>
    <mergeCell ref="CS69:CV69"/>
    <mergeCell ref="AK71:AN71"/>
    <mergeCell ref="CQ8:DC8"/>
    <mergeCell ref="CQ7:DC7"/>
    <mergeCell ref="CC7:CP7"/>
    <mergeCell ref="CC8:CP8"/>
    <mergeCell ref="CC9:CN9"/>
    <mergeCell ref="CO9:CP9"/>
    <mergeCell ref="CR9:DB9"/>
    <mergeCell ref="AE65:AI65"/>
    <mergeCell ref="AE66:AI66"/>
    <mergeCell ref="AE67:AI67"/>
    <mergeCell ref="AE68:AI68"/>
    <mergeCell ref="AE69:AI69"/>
    <mergeCell ref="AE70:AI70"/>
    <mergeCell ref="AE71:AI71"/>
    <mergeCell ref="AE72:AI72"/>
    <mergeCell ref="AE73:AI73"/>
    <mergeCell ref="BP67:BR67"/>
    <mergeCell ref="BS67:BV67"/>
    <mergeCell ref="BW67:BY67"/>
    <mergeCell ref="CC67:CF67"/>
    <mergeCell ref="CG67:CJ67"/>
    <mergeCell ref="CG66:CJ66"/>
    <mergeCell ref="CK66:CN66"/>
    <mergeCell ref="CO66:CR66"/>
    <mergeCell ref="CS66:CV66"/>
    <mergeCell ref="CW66:CY66"/>
    <mergeCell ref="AK73:AN73"/>
    <mergeCell ref="AP73:AR73"/>
    <mergeCell ref="AV73:AY73"/>
    <mergeCell ref="B72:C72"/>
    <mergeCell ref="U72:Y72"/>
    <mergeCell ref="Z72:AA72"/>
    <mergeCell ref="AK72:AN72"/>
    <mergeCell ref="AP72:AR72"/>
    <mergeCell ref="BP72:BR72"/>
    <mergeCell ref="BW72:BY72"/>
    <mergeCell ref="CW72:CY72"/>
    <mergeCell ref="CZ72:DC72"/>
    <mergeCell ref="AK68:AN68"/>
    <mergeCell ref="AP68:AR68"/>
    <mergeCell ref="AV68:AY68"/>
    <mergeCell ref="AZ68:BC68"/>
    <mergeCell ref="BD68:BG68"/>
    <mergeCell ref="BH68:BK68"/>
    <mergeCell ref="BL68:BO68"/>
    <mergeCell ref="BP68:BR68"/>
    <mergeCell ref="BS68:BV68"/>
    <mergeCell ref="BW68:BY68"/>
    <mergeCell ref="CC68:CF68"/>
    <mergeCell ref="CG68:CJ68"/>
    <mergeCell ref="CK68:CN68"/>
    <mergeCell ref="CO68:CR68"/>
    <mergeCell ref="CS68:CV68"/>
    <mergeCell ref="CW68:CY68"/>
    <mergeCell ref="CZ70:DC70"/>
    <mergeCell ref="BS72:BV72"/>
    <mergeCell ref="AP71:AR71"/>
    <mergeCell ref="BP71:BR71"/>
    <mergeCell ref="BS71:BV71"/>
    <mergeCell ref="BW71:BY71"/>
    <mergeCell ref="B73:C73"/>
    <mergeCell ref="U73:Y73"/>
    <mergeCell ref="Z73:AA73"/>
    <mergeCell ref="AB73:AD73"/>
    <mergeCell ref="BS70:BV70"/>
    <mergeCell ref="BW70:BY70"/>
    <mergeCell ref="CC70:CF70"/>
    <mergeCell ref="CG70:CJ70"/>
    <mergeCell ref="CK70:CN70"/>
    <mergeCell ref="CO70:CR70"/>
    <mergeCell ref="CS70:CV70"/>
    <mergeCell ref="CW70:CY70"/>
    <mergeCell ref="AB14:AD18"/>
    <mergeCell ref="AB19:AD25"/>
    <mergeCell ref="AB65:AD65"/>
    <mergeCell ref="BP66:BR66"/>
    <mergeCell ref="BS66:BV66"/>
    <mergeCell ref="BW66:BY66"/>
    <mergeCell ref="CC66:CF66"/>
    <mergeCell ref="CG59:CJ59"/>
    <mergeCell ref="CK59:CN59"/>
    <mergeCell ref="CO59:CR59"/>
    <mergeCell ref="CS59:CV59"/>
    <mergeCell ref="CC60:CF60"/>
    <mergeCell ref="CG60:CJ60"/>
    <mergeCell ref="CK60:CN60"/>
    <mergeCell ref="AB28:AD28"/>
    <mergeCell ref="AB29:AD29"/>
    <mergeCell ref="AB30:AD30"/>
    <mergeCell ref="AB31:AD31"/>
    <mergeCell ref="BZ26:CB26"/>
    <mergeCell ref="AS26:AU26"/>
    <mergeCell ref="AB71:AD71"/>
    <mergeCell ref="AB72:AD72"/>
    <mergeCell ref="B70:C70"/>
    <mergeCell ref="U70:Y70"/>
    <mergeCell ref="Z70:AA70"/>
    <mergeCell ref="AP23:AR25"/>
    <mergeCell ref="AS23:AU25"/>
    <mergeCell ref="AP20:AU22"/>
    <mergeCell ref="AP16:AU17"/>
    <mergeCell ref="AV72:AY72"/>
    <mergeCell ref="AZ72:BC72"/>
    <mergeCell ref="BD72:BG72"/>
    <mergeCell ref="BH72:BK72"/>
    <mergeCell ref="BL72:BO72"/>
    <mergeCell ref="AZ62:BC62"/>
    <mergeCell ref="BD62:BG62"/>
    <mergeCell ref="BH62:BK62"/>
    <mergeCell ref="BL62:BO62"/>
    <mergeCell ref="AV63:AY63"/>
    <mergeCell ref="AZ63:BC63"/>
    <mergeCell ref="BD63:BG63"/>
    <mergeCell ref="BH63:BK63"/>
    <mergeCell ref="BL66:BO66"/>
    <mergeCell ref="BH70:BK70"/>
    <mergeCell ref="BL70:BO70"/>
    <mergeCell ref="AV67:AY67"/>
    <mergeCell ref="BL52:BO52"/>
    <mergeCell ref="BH53:BK53"/>
    <mergeCell ref="BL53:BO53"/>
    <mergeCell ref="BH54:BK54"/>
    <mergeCell ref="BL54:BO54"/>
    <mergeCell ref="BL63:BO63"/>
    <mergeCell ref="AB47:AD47"/>
    <mergeCell ref="AB48:AD48"/>
    <mergeCell ref="AB49:AD49"/>
    <mergeCell ref="AB50:AD50"/>
    <mergeCell ref="AB52:AD52"/>
    <mergeCell ref="AB53:AD53"/>
    <mergeCell ref="AB54:AD54"/>
    <mergeCell ref="AB55:AD55"/>
    <mergeCell ref="AB56:AD56"/>
    <mergeCell ref="AB57:AD57"/>
    <mergeCell ref="AB58:AD58"/>
    <mergeCell ref="AB59:AD59"/>
    <mergeCell ref="AB60:AD60"/>
    <mergeCell ref="AB61:AD61"/>
    <mergeCell ref="AB62:AD62"/>
    <mergeCell ref="AB63:AD63"/>
    <mergeCell ref="AB69:AD69"/>
    <mergeCell ref="B66:C66"/>
    <mergeCell ref="U66:Y66"/>
    <mergeCell ref="Z66:AA66"/>
    <mergeCell ref="AB66:AD66"/>
    <mergeCell ref="B68:C68"/>
    <mergeCell ref="U68:Y68"/>
    <mergeCell ref="Z68:AA68"/>
    <mergeCell ref="AB68:AD68"/>
    <mergeCell ref="B75:C75"/>
    <mergeCell ref="B74:C74"/>
    <mergeCell ref="B71:C71"/>
    <mergeCell ref="U71:Y71"/>
    <mergeCell ref="Z71:AA71"/>
    <mergeCell ref="B69:C69"/>
    <mergeCell ref="U69:Y69"/>
    <mergeCell ref="Z69:AA69"/>
    <mergeCell ref="D67:T67"/>
    <mergeCell ref="D68:T68"/>
    <mergeCell ref="D69:T69"/>
    <mergeCell ref="D70:T70"/>
    <mergeCell ref="D71:T71"/>
    <mergeCell ref="D72:T72"/>
    <mergeCell ref="D73:T73"/>
    <mergeCell ref="AB74:AD74"/>
    <mergeCell ref="U75:Y75"/>
    <mergeCell ref="Z75:AA75"/>
    <mergeCell ref="D75:T75"/>
    <mergeCell ref="B67:C67"/>
    <mergeCell ref="U67:Y67"/>
    <mergeCell ref="Z67:AA67"/>
    <mergeCell ref="AB67:AD67"/>
    <mergeCell ref="AB70:AD70"/>
    <mergeCell ref="AB33:AD33"/>
    <mergeCell ref="AB34:AD34"/>
    <mergeCell ref="AB35:AD35"/>
    <mergeCell ref="AB36:AD36"/>
    <mergeCell ref="AB37:AD37"/>
    <mergeCell ref="AB39:AD39"/>
    <mergeCell ref="AB40:AD40"/>
    <mergeCell ref="AB41:AD41"/>
    <mergeCell ref="AB42:AD42"/>
    <mergeCell ref="AB43:AD43"/>
    <mergeCell ref="AB44:AD44"/>
    <mergeCell ref="AB45:AD45"/>
    <mergeCell ref="CC76:CF76"/>
    <mergeCell ref="CG76:CJ76"/>
    <mergeCell ref="CK76:CN76"/>
    <mergeCell ref="CO76:CR76"/>
    <mergeCell ref="CC69:CF69"/>
    <mergeCell ref="CG69:CJ69"/>
    <mergeCell ref="CK69:CN69"/>
    <mergeCell ref="CO69:CR69"/>
    <mergeCell ref="CC61:CF61"/>
    <mergeCell ref="CG61:CJ61"/>
    <mergeCell ref="CK61:CN61"/>
    <mergeCell ref="CO61:CR61"/>
    <mergeCell ref="CO60:CR60"/>
    <mergeCell ref="CC47:CF47"/>
    <mergeCell ref="CG47:CJ47"/>
    <mergeCell ref="CK47:CN47"/>
    <mergeCell ref="CO47:CR47"/>
    <mergeCell ref="CC41:CF41"/>
    <mergeCell ref="CG41:CJ41"/>
    <mergeCell ref="AB75:AD75"/>
    <mergeCell ref="CS61:CV61"/>
    <mergeCell ref="CC62:CF62"/>
    <mergeCell ref="CG62:CJ62"/>
    <mergeCell ref="CK62:CN62"/>
    <mergeCell ref="CO62:CR62"/>
    <mergeCell ref="CS62:CV62"/>
    <mergeCell ref="CC72:CF72"/>
    <mergeCell ref="CG72:CJ72"/>
    <mergeCell ref="CK72:CN72"/>
    <mergeCell ref="CO72:CR72"/>
    <mergeCell ref="CS72:CV72"/>
    <mergeCell ref="CC63:CF63"/>
    <mergeCell ref="CG63:CJ63"/>
    <mergeCell ref="CK63:CN63"/>
    <mergeCell ref="CO63:CR63"/>
    <mergeCell ref="CS63:CV63"/>
    <mergeCell ref="CC65:CF65"/>
    <mergeCell ref="CG65:CJ65"/>
    <mergeCell ref="CK67:CN67"/>
    <mergeCell ref="CO67:CR67"/>
    <mergeCell ref="CS67:CV67"/>
    <mergeCell ref="CS60:CV60"/>
    <mergeCell ref="CG54:CJ54"/>
    <mergeCell ref="CK54:CN54"/>
    <mergeCell ref="CO54:CR54"/>
    <mergeCell ref="CS54:CV54"/>
    <mergeCell ref="CC49:CF49"/>
    <mergeCell ref="CG49:CJ49"/>
    <mergeCell ref="CK49:CN49"/>
    <mergeCell ref="CO49:CR49"/>
    <mergeCell ref="CS49:CV49"/>
    <mergeCell ref="CC50:CF50"/>
    <mergeCell ref="CG50:CJ50"/>
    <mergeCell ref="CK50:CN50"/>
    <mergeCell ref="CO50:CR50"/>
    <mergeCell ref="CS50:CV50"/>
    <mergeCell ref="CC57:CF57"/>
    <mergeCell ref="CG57:CJ57"/>
    <mergeCell ref="CK57:CN57"/>
    <mergeCell ref="CO57:CR57"/>
    <mergeCell ref="CS57:CV57"/>
    <mergeCell ref="CC55:CF55"/>
    <mergeCell ref="CG55:CJ55"/>
    <mergeCell ref="CK55:CN55"/>
    <mergeCell ref="CO55:CR55"/>
    <mergeCell ref="CS55:CV55"/>
    <mergeCell ref="CC56:CF56"/>
    <mergeCell ref="CG56:CJ56"/>
    <mergeCell ref="CK56:CN56"/>
    <mergeCell ref="CO56:CR56"/>
    <mergeCell ref="CS56:CV56"/>
    <mergeCell ref="CC59:CF59"/>
    <mergeCell ref="CG53:CJ53"/>
    <mergeCell ref="CS47:CV47"/>
    <mergeCell ref="CC48:CF48"/>
    <mergeCell ref="CG48:CJ48"/>
    <mergeCell ref="CK48:CN48"/>
    <mergeCell ref="CO48:CR48"/>
    <mergeCell ref="CS48:CV48"/>
    <mergeCell ref="CC45:CF45"/>
    <mergeCell ref="CG45:CJ45"/>
    <mergeCell ref="CK45:CN45"/>
    <mergeCell ref="CO45:CR45"/>
    <mergeCell ref="CS45:CV45"/>
    <mergeCell ref="CC46:CF46"/>
    <mergeCell ref="CG46:CJ46"/>
    <mergeCell ref="CK46:CN46"/>
    <mergeCell ref="CO46:CR46"/>
    <mergeCell ref="CS46:CV46"/>
    <mergeCell ref="CC43:CF43"/>
    <mergeCell ref="CG43:CJ43"/>
    <mergeCell ref="CK43:CN43"/>
    <mergeCell ref="CO43:CR43"/>
    <mergeCell ref="CS43:CV43"/>
    <mergeCell ref="CC44:CF44"/>
    <mergeCell ref="CG44:CJ44"/>
    <mergeCell ref="CK44:CN44"/>
    <mergeCell ref="CO44:CR44"/>
    <mergeCell ref="CS44:CV44"/>
    <mergeCell ref="CK41:CN41"/>
    <mergeCell ref="CO41:CR41"/>
    <mergeCell ref="CS41:CV41"/>
    <mergeCell ref="CC42:CF42"/>
    <mergeCell ref="CG42:CJ42"/>
    <mergeCell ref="CK42:CN42"/>
    <mergeCell ref="CO42:CR42"/>
    <mergeCell ref="CS42:CV42"/>
    <mergeCell ref="CK39:CN39"/>
    <mergeCell ref="CO39:CR39"/>
    <mergeCell ref="CS39:CV39"/>
    <mergeCell ref="CC40:CF40"/>
    <mergeCell ref="CG40:CJ40"/>
    <mergeCell ref="CK40:CN40"/>
    <mergeCell ref="CO40:CR40"/>
    <mergeCell ref="CS40:CV40"/>
    <mergeCell ref="CK37:CN37"/>
    <mergeCell ref="CO37:CR37"/>
    <mergeCell ref="CS37:CV37"/>
    <mergeCell ref="CC37:CF37"/>
    <mergeCell ref="CG37:CJ37"/>
    <mergeCell ref="CC39:CF39"/>
    <mergeCell ref="CG39:CJ39"/>
    <mergeCell ref="CC28:CF28"/>
    <mergeCell ref="CG28:CJ28"/>
    <mergeCell ref="CK28:CN28"/>
    <mergeCell ref="CO28:CR28"/>
    <mergeCell ref="CS28:CV28"/>
    <mergeCell ref="CC29:CF29"/>
    <mergeCell ref="CG29:CJ29"/>
    <mergeCell ref="CK29:CN29"/>
    <mergeCell ref="CO29:CR29"/>
    <mergeCell ref="CS29:CV29"/>
    <mergeCell ref="CC30:CF30"/>
    <mergeCell ref="CG30:CJ30"/>
    <mergeCell ref="CK30:CN30"/>
    <mergeCell ref="CO30:CR30"/>
    <mergeCell ref="CS30:CV30"/>
    <mergeCell ref="CK34:CN34"/>
    <mergeCell ref="CO34:CR34"/>
    <mergeCell ref="CS34:CV34"/>
    <mergeCell ref="CC35:CF35"/>
    <mergeCell ref="CG35:CJ35"/>
    <mergeCell ref="CK35:CN35"/>
    <mergeCell ref="CO35:CR35"/>
    <mergeCell ref="CS35:CV35"/>
    <mergeCell ref="CC36:CF36"/>
    <mergeCell ref="CG36:CJ36"/>
    <mergeCell ref="CK36:CN36"/>
    <mergeCell ref="CO36:CR36"/>
    <mergeCell ref="CS36:CV36"/>
    <mergeCell ref="CK31:CN31"/>
    <mergeCell ref="CO31:CR31"/>
    <mergeCell ref="CS31:CV31"/>
    <mergeCell ref="CC32:CF32"/>
    <mergeCell ref="CG32:CJ32"/>
    <mergeCell ref="CK32:CN32"/>
    <mergeCell ref="CO32:CR32"/>
    <mergeCell ref="CS32:CV32"/>
    <mergeCell ref="CC33:CF33"/>
    <mergeCell ref="CG33:CJ33"/>
    <mergeCell ref="CK33:CN33"/>
    <mergeCell ref="CO33:CR33"/>
    <mergeCell ref="CS33:CV33"/>
    <mergeCell ref="CC31:CF31"/>
    <mergeCell ref="CG31:CJ31"/>
    <mergeCell ref="CC34:CF34"/>
    <mergeCell ref="CG34:CJ34"/>
    <mergeCell ref="AV75:AY75"/>
    <mergeCell ref="AZ75:BC75"/>
    <mergeCell ref="BD75:BG75"/>
    <mergeCell ref="BH75:BK75"/>
    <mergeCell ref="BL75:BO75"/>
    <mergeCell ref="AZ67:BC67"/>
    <mergeCell ref="BD67:BG67"/>
    <mergeCell ref="BH67:BK67"/>
    <mergeCell ref="BL67:BO67"/>
    <mergeCell ref="BL49:BO49"/>
    <mergeCell ref="AV52:AY52"/>
    <mergeCell ref="AZ52:BC52"/>
    <mergeCell ref="BD52:BG52"/>
    <mergeCell ref="AV53:AY53"/>
    <mergeCell ref="AV50:AY50"/>
    <mergeCell ref="AZ50:BC50"/>
    <mergeCell ref="BD50:BG50"/>
    <mergeCell ref="BH50:BK50"/>
    <mergeCell ref="BL50:BO50"/>
    <mergeCell ref="BH52:BK52"/>
    <mergeCell ref="AV58:AY58"/>
    <mergeCell ref="AZ58:BC58"/>
    <mergeCell ref="BD58:BG58"/>
    <mergeCell ref="BH57:BK57"/>
    <mergeCell ref="BL57:BO57"/>
    <mergeCell ref="AZ74:BC74"/>
    <mergeCell ref="BD74:BG74"/>
    <mergeCell ref="AV71:AY71"/>
    <mergeCell ref="AZ71:BC71"/>
    <mergeCell ref="BD71:BG71"/>
    <mergeCell ref="BH71:BK71"/>
    <mergeCell ref="BL71:BO71"/>
    <mergeCell ref="AZ33:BC33"/>
    <mergeCell ref="AZ34:BC34"/>
    <mergeCell ref="AZ35:BC35"/>
    <mergeCell ref="AZ36:BC36"/>
    <mergeCell ref="AZ37:BC37"/>
    <mergeCell ref="BD29:BG29"/>
    <mergeCell ref="BD30:BG30"/>
    <mergeCell ref="AK69:AN69"/>
    <mergeCell ref="BL37:BO37"/>
    <mergeCell ref="BL29:BO29"/>
    <mergeCell ref="BL30:BO30"/>
    <mergeCell ref="BL31:BO31"/>
    <mergeCell ref="BL32:BO32"/>
    <mergeCell ref="BL33:BO33"/>
    <mergeCell ref="BL34:BO34"/>
    <mergeCell ref="BL35:BO35"/>
    <mergeCell ref="BL36:BO36"/>
    <mergeCell ref="AZ30:BC30"/>
    <mergeCell ref="BL55:BO55"/>
    <mergeCell ref="BL65:BO65"/>
    <mergeCell ref="BH29:BK29"/>
    <mergeCell ref="AS62:AU62"/>
    <mergeCell ref="AS63:AU63"/>
    <mergeCell ref="AV48:AY48"/>
    <mergeCell ref="BL48:BO48"/>
    <mergeCell ref="AV49:AY49"/>
    <mergeCell ref="AZ49:BC49"/>
    <mergeCell ref="BD49:BG49"/>
    <mergeCell ref="BH49:BK49"/>
    <mergeCell ref="AK67:AN67"/>
    <mergeCell ref="AP67:AR67"/>
    <mergeCell ref="AK66:AN66"/>
    <mergeCell ref="P62:T62"/>
    <mergeCell ref="P63:T63"/>
    <mergeCell ref="P50:T50"/>
    <mergeCell ref="P52:T52"/>
    <mergeCell ref="AV34:AY34"/>
    <mergeCell ref="AV35:AY35"/>
    <mergeCell ref="AV36:AY36"/>
    <mergeCell ref="AV37:AY37"/>
    <mergeCell ref="AV46:AY46"/>
    <mergeCell ref="AV47:AY47"/>
    <mergeCell ref="AV41:AY41"/>
    <mergeCell ref="AV56:AY56"/>
    <mergeCell ref="AV65:AY65"/>
    <mergeCell ref="P61:T61"/>
    <mergeCell ref="P57:T57"/>
    <mergeCell ref="P55:T55"/>
    <mergeCell ref="BH55:BK55"/>
    <mergeCell ref="AV62:AY62"/>
    <mergeCell ref="AP61:AR61"/>
    <mergeCell ref="AP62:AR62"/>
    <mergeCell ref="AP63:AR63"/>
    <mergeCell ref="AV39:AY39"/>
    <mergeCell ref="AV60:AY60"/>
    <mergeCell ref="AZ65:BC65"/>
    <mergeCell ref="BD65:BG65"/>
    <mergeCell ref="BH65:BK65"/>
    <mergeCell ref="P48:T48"/>
    <mergeCell ref="P49:T49"/>
    <mergeCell ref="U47:Y47"/>
    <mergeCell ref="Z47:AA47"/>
    <mergeCell ref="P47:T47"/>
    <mergeCell ref="P40:T40"/>
    <mergeCell ref="AE14:AJ18"/>
    <mergeCell ref="AK19:AO25"/>
    <mergeCell ref="AK14:AO18"/>
    <mergeCell ref="AE28:AI28"/>
    <mergeCell ref="AE35:AI35"/>
    <mergeCell ref="AE36:AI36"/>
    <mergeCell ref="AE37:AI37"/>
    <mergeCell ref="AE39:AI39"/>
    <mergeCell ref="AE48:AI48"/>
    <mergeCell ref="AE49:AI49"/>
    <mergeCell ref="AE50:AI50"/>
    <mergeCell ref="AE52:AI52"/>
    <mergeCell ref="AK31:AN31"/>
    <mergeCell ref="AE19:AJ25"/>
    <mergeCell ref="AE57:AI57"/>
    <mergeCell ref="AK57:AN57"/>
    <mergeCell ref="AP57:AR57"/>
    <mergeCell ref="AE55:AI55"/>
    <mergeCell ref="AP15:BV15"/>
    <mergeCell ref="AP14:BV14"/>
    <mergeCell ref="AV20:AY25"/>
    <mergeCell ref="AZ17:BG17"/>
    <mergeCell ref="AZ20:BK20"/>
    <mergeCell ref="AZ22:BG22"/>
    <mergeCell ref="BL16:BO19"/>
    <mergeCell ref="AZ16:BK16"/>
    <mergeCell ref="BH17:BK19"/>
    <mergeCell ref="AE34:AI34"/>
    <mergeCell ref="AK34:AN34"/>
    <mergeCell ref="AE47:AI47"/>
    <mergeCell ref="AK47:AN47"/>
    <mergeCell ref="BH28:BK28"/>
    <mergeCell ref="CZ35:DC35"/>
    <mergeCell ref="CZ36:DC36"/>
    <mergeCell ref="CZ37:DC37"/>
    <mergeCell ref="BS48:BV48"/>
    <mergeCell ref="BS49:BV49"/>
    <mergeCell ref="BS50:BV50"/>
    <mergeCell ref="AP36:AR36"/>
    <mergeCell ref="AP37:AR37"/>
    <mergeCell ref="AP48:AR48"/>
    <mergeCell ref="AP49:AR49"/>
    <mergeCell ref="AP50:AR50"/>
    <mergeCell ref="BS20:BV25"/>
    <mergeCell ref="AP26:AR26"/>
    <mergeCell ref="AV26:AY26"/>
    <mergeCell ref="AZ26:BC26"/>
    <mergeCell ref="BH22:BK25"/>
    <mergeCell ref="AZ23:BC25"/>
    <mergeCell ref="BD23:BG25"/>
    <mergeCell ref="BH30:BK30"/>
    <mergeCell ref="BW28:BY28"/>
    <mergeCell ref="BW35:BY35"/>
    <mergeCell ref="BW36:BY36"/>
    <mergeCell ref="BW37:BY37"/>
    <mergeCell ref="BW39:BY39"/>
    <mergeCell ref="BW48:BY48"/>
    <mergeCell ref="CZ39:DC39"/>
    <mergeCell ref="CZ26:DC26"/>
    <mergeCell ref="BW26:BY26"/>
    <mergeCell ref="CC26:CF26"/>
    <mergeCell ref="CG26:CJ26"/>
    <mergeCell ref="CK26:CN26"/>
    <mergeCell ref="BD28:BG28"/>
    <mergeCell ref="CW71:CY71"/>
    <mergeCell ref="CZ71:DC71"/>
    <mergeCell ref="AP69:AR69"/>
    <mergeCell ref="BS65:BV65"/>
    <mergeCell ref="BP65:BR65"/>
    <mergeCell ref="BW65:BY65"/>
    <mergeCell ref="AV74:AY74"/>
    <mergeCell ref="CK65:CN65"/>
    <mergeCell ref="CO65:CR65"/>
    <mergeCell ref="CS65:CV65"/>
    <mergeCell ref="CC71:CF71"/>
    <mergeCell ref="CG71:CJ71"/>
    <mergeCell ref="CK71:CN71"/>
    <mergeCell ref="CO71:CR71"/>
    <mergeCell ref="CS71:CV71"/>
    <mergeCell ref="BP70:BR70"/>
    <mergeCell ref="BP69:BR69"/>
    <mergeCell ref="BS69:BV69"/>
    <mergeCell ref="BW69:BY69"/>
    <mergeCell ref="CZ74:DC74"/>
    <mergeCell ref="AZ70:BC70"/>
    <mergeCell ref="BD70:BG70"/>
    <mergeCell ref="AS70:AU70"/>
    <mergeCell ref="AS71:AU71"/>
    <mergeCell ref="AS72:AU72"/>
    <mergeCell ref="CZ68:DC68"/>
    <mergeCell ref="CZ66:DC66"/>
    <mergeCell ref="CW67:CY67"/>
    <mergeCell ref="CZ67:DC67"/>
    <mergeCell ref="AP66:AR66"/>
    <mergeCell ref="AV66:AY66"/>
    <mergeCell ref="AZ66:BC66"/>
    <mergeCell ref="CW62:CY62"/>
    <mergeCell ref="CW63:CY63"/>
    <mergeCell ref="CW65:CY65"/>
    <mergeCell ref="BW60:BY60"/>
    <mergeCell ref="CZ60:DC60"/>
    <mergeCell ref="AP65:AR65"/>
    <mergeCell ref="CZ65:DC65"/>
    <mergeCell ref="BS52:BV52"/>
    <mergeCell ref="BS61:BV61"/>
    <mergeCell ref="BS62:BV62"/>
    <mergeCell ref="BS63:BV63"/>
    <mergeCell ref="BP61:BR61"/>
    <mergeCell ref="BP62:BR62"/>
    <mergeCell ref="BP63:BR63"/>
    <mergeCell ref="AP34:AR34"/>
    <mergeCell ref="BW34:BY34"/>
    <mergeCell ref="BW61:BY61"/>
    <mergeCell ref="BW62:BY62"/>
    <mergeCell ref="BW63:BY63"/>
    <mergeCell ref="AP39:AR39"/>
    <mergeCell ref="BS39:BV39"/>
    <mergeCell ref="AP52:AR52"/>
    <mergeCell ref="CZ52:DC52"/>
    <mergeCell ref="CZ63:DC63"/>
    <mergeCell ref="BS59:BV59"/>
    <mergeCell ref="BW59:BY59"/>
    <mergeCell ref="CW59:CY59"/>
    <mergeCell ref="CZ59:DC59"/>
    <mergeCell ref="BS60:BV60"/>
    <mergeCell ref="CW56:CY56"/>
    <mergeCell ref="CZ56:DC56"/>
    <mergeCell ref="CW61:CY61"/>
    <mergeCell ref="U62:Y62"/>
    <mergeCell ref="Z62:AA62"/>
    <mergeCell ref="U63:Y63"/>
    <mergeCell ref="Z63:AA63"/>
    <mergeCell ref="U65:Y65"/>
    <mergeCell ref="Z65:AA65"/>
    <mergeCell ref="U28:Y28"/>
    <mergeCell ref="Z28:AA28"/>
    <mergeCell ref="U35:Y35"/>
    <mergeCell ref="Z35:AA35"/>
    <mergeCell ref="U36:Y36"/>
    <mergeCell ref="Z36:AA36"/>
    <mergeCell ref="AK39:AN39"/>
    <mergeCell ref="AE62:AI62"/>
    <mergeCell ref="AE63:AI63"/>
    <mergeCell ref="AE61:AI61"/>
    <mergeCell ref="AZ28:BC28"/>
    <mergeCell ref="AZ29:BC29"/>
    <mergeCell ref="AP33:AR33"/>
    <mergeCell ref="U59:Y59"/>
    <mergeCell ref="Z59:AA59"/>
    <mergeCell ref="AS42:AU42"/>
    <mergeCell ref="AS43:AU43"/>
    <mergeCell ref="AS47:AU47"/>
    <mergeCell ref="AS48:AU48"/>
    <mergeCell ref="AS49:AU49"/>
    <mergeCell ref="AS50:AU50"/>
    <mergeCell ref="AS52:AU52"/>
    <mergeCell ref="AS60:AU60"/>
    <mergeCell ref="AS61:AU61"/>
    <mergeCell ref="AZ39:BC39"/>
    <mergeCell ref="AZ48:BC48"/>
    <mergeCell ref="AP31:AR31"/>
    <mergeCell ref="BP31:BR31"/>
    <mergeCell ref="AP32:AR32"/>
    <mergeCell ref="BP32:BR32"/>
    <mergeCell ref="BS32:BV32"/>
    <mergeCell ref="BW32:BY32"/>
    <mergeCell ref="AP28:AR28"/>
    <mergeCell ref="BS55:BV55"/>
    <mergeCell ref="CZ28:DC28"/>
    <mergeCell ref="B31:C31"/>
    <mergeCell ref="B29:C29"/>
    <mergeCell ref="B33:C33"/>
    <mergeCell ref="B42:C42"/>
    <mergeCell ref="B40:C40"/>
    <mergeCell ref="B34:C34"/>
    <mergeCell ref="B47:C47"/>
    <mergeCell ref="B55:C55"/>
    <mergeCell ref="BW49:BY49"/>
    <mergeCell ref="BW50:BY50"/>
    <mergeCell ref="BW52:BY52"/>
    <mergeCell ref="CC52:CF52"/>
    <mergeCell ref="CG52:CJ52"/>
    <mergeCell ref="CK52:CN52"/>
    <mergeCell ref="CO52:CR52"/>
    <mergeCell ref="CS52:CV52"/>
    <mergeCell ref="CC53:CF53"/>
    <mergeCell ref="CW49:CY49"/>
    <mergeCell ref="CW50:CY50"/>
    <mergeCell ref="CW52:CY52"/>
    <mergeCell ref="CZ42:DC42"/>
    <mergeCell ref="AZ31:BC31"/>
    <mergeCell ref="AZ32:BC32"/>
    <mergeCell ref="B76:C76"/>
    <mergeCell ref="B60:C60"/>
    <mergeCell ref="Z23:AA25"/>
    <mergeCell ref="AK28:AN28"/>
    <mergeCell ref="AK35:AN35"/>
    <mergeCell ref="U49:Y49"/>
    <mergeCell ref="Z49:AA49"/>
    <mergeCell ref="U50:Y50"/>
    <mergeCell ref="Z50:AA50"/>
    <mergeCell ref="U52:Y52"/>
    <mergeCell ref="Z52:AA52"/>
    <mergeCell ref="U61:Y61"/>
    <mergeCell ref="Z61:AA61"/>
    <mergeCell ref="U31:Y31"/>
    <mergeCell ref="Z31:AA31"/>
    <mergeCell ref="P31:T31"/>
    <mergeCell ref="AE31:AI31"/>
    <mergeCell ref="U34:Y34"/>
    <mergeCell ref="Z34:AA34"/>
    <mergeCell ref="P34:T34"/>
    <mergeCell ref="P28:T28"/>
    <mergeCell ref="P35:T35"/>
    <mergeCell ref="P36:T36"/>
    <mergeCell ref="P37:T37"/>
    <mergeCell ref="U23:Y25"/>
    <mergeCell ref="P19:T25"/>
    <mergeCell ref="B19:O25"/>
    <mergeCell ref="B28:C28"/>
    <mergeCell ref="B39:C39"/>
    <mergeCell ref="B35:C35"/>
    <mergeCell ref="AK33:AN33"/>
    <mergeCell ref="B59:C59"/>
    <mergeCell ref="BW15:DC15"/>
    <mergeCell ref="BW14:DC14"/>
    <mergeCell ref="BP20:BR25"/>
    <mergeCell ref="CW20:CY25"/>
    <mergeCell ref="CG23:CJ25"/>
    <mergeCell ref="CK23:CN25"/>
    <mergeCell ref="CZ20:DC25"/>
    <mergeCell ref="CS16:CV19"/>
    <mergeCell ref="CG22:CN22"/>
    <mergeCell ref="CG20:CR20"/>
    <mergeCell ref="CO22:CR25"/>
    <mergeCell ref="CG16:CR16"/>
    <mergeCell ref="CG17:CN17"/>
    <mergeCell ref="CO17:CR19"/>
    <mergeCell ref="CG18:CJ19"/>
    <mergeCell ref="CK18:CN19"/>
    <mergeCell ref="CC20:CF25"/>
    <mergeCell ref="AZ18:BC19"/>
    <mergeCell ref="BD18:BG19"/>
    <mergeCell ref="BL20:BO23"/>
    <mergeCell ref="BL25:BO26"/>
    <mergeCell ref="CS20:CV23"/>
    <mergeCell ref="CS25:CV26"/>
    <mergeCell ref="B14:O18"/>
    <mergeCell ref="U14:AA18"/>
    <mergeCell ref="P14:T18"/>
    <mergeCell ref="B48:C48"/>
    <mergeCell ref="AK48:AN48"/>
    <mergeCell ref="B36:C36"/>
    <mergeCell ref="AK36:AN36"/>
    <mergeCell ref="B37:C37"/>
    <mergeCell ref="AK37:AN37"/>
    <mergeCell ref="U37:Y37"/>
    <mergeCell ref="Z37:AA37"/>
    <mergeCell ref="U39:Y39"/>
    <mergeCell ref="Z39:AA39"/>
    <mergeCell ref="U48:Y48"/>
    <mergeCell ref="Z48:AA48"/>
    <mergeCell ref="AE40:AI40"/>
    <mergeCell ref="U26:Y26"/>
    <mergeCell ref="Z26:AA26"/>
    <mergeCell ref="U32:Y32"/>
    <mergeCell ref="Z32:AA32"/>
    <mergeCell ref="P32:T32"/>
    <mergeCell ref="AE32:AI32"/>
    <mergeCell ref="AK32:AN32"/>
    <mergeCell ref="B32:C32"/>
    <mergeCell ref="AK45:AN45"/>
    <mergeCell ref="U19:AA22"/>
    <mergeCell ref="B27:DC27"/>
    <mergeCell ref="B38:DC38"/>
    <mergeCell ref="B51:DC51"/>
    <mergeCell ref="B64:DC64"/>
    <mergeCell ref="B65:C65"/>
    <mergeCell ref="AK65:AN65"/>
    <mergeCell ref="AK75:AN75"/>
    <mergeCell ref="AK74:AN74"/>
    <mergeCell ref="B62:C62"/>
    <mergeCell ref="AK62:AN62"/>
    <mergeCell ref="B63:C63"/>
    <mergeCell ref="AK63:AN63"/>
    <mergeCell ref="B52:C52"/>
    <mergeCell ref="AK52:AN52"/>
    <mergeCell ref="B61:C61"/>
    <mergeCell ref="AK61:AN61"/>
    <mergeCell ref="B49:C49"/>
    <mergeCell ref="AK49:AN49"/>
    <mergeCell ref="B50:C50"/>
    <mergeCell ref="AK50:AN50"/>
    <mergeCell ref="CW28:CY28"/>
    <mergeCell ref="CW36:CY36"/>
    <mergeCell ref="CW37:CY37"/>
    <mergeCell ref="CW39:CY39"/>
    <mergeCell ref="CW48:CY48"/>
    <mergeCell ref="CW35:CY35"/>
    <mergeCell ref="BP50:BR50"/>
    <mergeCell ref="BP52:BR52"/>
    <mergeCell ref="CZ61:DC61"/>
    <mergeCell ref="CZ62:DC62"/>
    <mergeCell ref="BW43:BY43"/>
    <mergeCell ref="CZ32:DC32"/>
    <mergeCell ref="CO26:CR26"/>
    <mergeCell ref="CW26:CY26"/>
    <mergeCell ref="BS26:BV26"/>
    <mergeCell ref="BD26:BG26"/>
    <mergeCell ref="BH26:BK26"/>
    <mergeCell ref="BP26:BR26"/>
    <mergeCell ref="BP35:BR35"/>
    <mergeCell ref="BS35:BV35"/>
    <mergeCell ref="BS28:BV28"/>
    <mergeCell ref="AP35:AR35"/>
    <mergeCell ref="BP36:BR36"/>
    <mergeCell ref="BS36:BV36"/>
    <mergeCell ref="BP37:BR37"/>
    <mergeCell ref="BS37:BV37"/>
    <mergeCell ref="BP39:BR39"/>
    <mergeCell ref="BP48:BR48"/>
    <mergeCell ref="BP49:BR49"/>
    <mergeCell ref="BP44:BR44"/>
    <mergeCell ref="BS44:BV44"/>
    <mergeCell ref="CW32:CY32"/>
    <mergeCell ref="CW29:CY29"/>
    <mergeCell ref="AP47:AR47"/>
    <mergeCell ref="BS47:BV47"/>
    <mergeCell ref="BW47:BY47"/>
    <mergeCell ref="CW47:CY47"/>
    <mergeCell ref="AP46:AR46"/>
    <mergeCell ref="BD31:BG31"/>
    <mergeCell ref="BD32:BG32"/>
    <mergeCell ref="BD33:BG33"/>
    <mergeCell ref="BD34:BG34"/>
    <mergeCell ref="BD35:BG35"/>
    <mergeCell ref="BD36:BG36"/>
    <mergeCell ref="AB32:AD32"/>
    <mergeCell ref="CW42:CY42"/>
    <mergeCell ref="CW60:CY60"/>
    <mergeCell ref="CZ48:DC48"/>
    <mergeCell ref="CZ49:DC49"/>
    <mergeCell ref="CZ50:DC50"/>
    <mergeCell ref="BW42:BY42"/>
    <mergeCell ref="AV33:AY33"/>
    <mergeCell ref="BH45:BK45"/>
    <mergeCell ref="BL45:BO45"/>
    <mergeCell ref="AZ46:BC46"/>
    <mergeCell ref="BD46:BG46"/>
    <mergeCell ref="BH46:BK46"/>
    <mergeCell ref="BL46:BO46"/>
    <mergeCell ref="AZ47:BC47"/>
    <mergeCell ref="BD47:BG47"/>
    <mergeCell ref="BH47:BK47"/>
    <mergeCell ref="BL47:BO47"/>
    <mergeCell ref="AZ41:BC41"/>
    <mergeCell ref="BD41:BG41"/>
    <mergeCell ref="BW33:BY33"/>
    <mergeCell ref="CW33:CY33"/>
    <mergeCell ref="CZ33:DC33"/>
    <mergeCell ref="BP46:BR46"/>
    <mergeCell ref="BS46:BV46"/>
    <mergeCell ref="BW46:BY46"/>
    <mergeCell ref="CW46:CY46"/>
    <mergeCell ref="BP33:BR33"/>
    <mergeCell ref="BS33:BV33"/>
    <mergeCell ref="BS43:BV43"/>
    <mergeCell ref="CZ47:DC47"/>
    <mergeCell ref="CC54:CF54"/>
    <mergeCell ref="P39:T39"/>
    <mergeCell ref="CW31:CY31"/>
    <mergeCell ref="CZ31:DC31"/>
    <mergeCell ref="BP34:BR34"/>
    <mergeCell ref="BS34:BV34"/>
    <mergeCell ref="CW34:CY34"/>
    <mergeCell ref="CZ29:DC29"/>
    <mergeCell ref="B30:C30"/>
    <mergeCell ref="U30:Y30"/>
    <mergeCell ref="Z30:AA30"/>
    <mergeCell ref="P30:T30"/>
    <mergeCell ref="AE30:AI30"/>
    <mergeCell ref="AK30:AN30"/>
    <mergeCell ref="AP30:AR30"/>
    <mergeCell ref="BP30:BR30"/>
    <mergeCell ref="BS30:BV30"/>
    <mergeCell ref="BW30:BY30"/>
    <mergeCell ref="CW30:CY30"/>
    <mergeCell ref="CZ30:DC30"/>
    <mergeCell ref="U29:Y29"/>
    <mergeCell ref="Z29:AA29"/>
    <mergeCell ref="P29:T29"/>
    <mergeCell ref="AE29:AI29"/>
    <mergeCell ref="AK29:AN29"/>
    <mergeCell ref="AP29:AR29"/>
    <mergeCell ref="BP29:BR29"/>
    <mergeCell ref="BS29:BV29"/>
    <mergeCell ref="CZ34:DC34"/>
    <mergeCell ref="U33:Y33"/>
    <mergeCell ref="Z33:AA33"/>
    <mergeCell ref="P33:T33"/>
    <mergeCell ref="AE33:AI33"/>
    <mergeCell ref="BS42:BV42"/>
    <mergeCell ref="AV43:AY43"/>
    <mergeCell ref="AZ43:BC43"/>
    <mergeCell ref="BD43:BG43"/>
    <mergeCell ref="BH43:BK43"/>
    <mergeCell ref="BL43:BO43"/>
    <mergeCell ref="BS40:BV40"/>
    <mergeCell ref="BD37:BG37"/>
    <mergeCell ref="BH37:BK37"/>
    <mergeCell ref="BH41:BK41"/>
    <mergeCell ref="BL41:BO41"/>
    <mergeCell ref="AV42:AY42"/>
    <mergeCell ref="AZ42:BC42"/>
    <mergeCell ref="BD42:BG42"/>
    <mergeCell ref="BH42:BK42"/>
    <mergeCell ref="BL42:BO42"/>
    <mergeCell ref="U40:Y40"/>
    <mergeCell ref="Z40:AA40"/>
    <mergeCell ref="AK40:AN40"/>
    <mergeCell ref="AP40:AR40"/>
    <mergeCell ref="BP40:BR40"/>
    <mergeCell ref="BD39:BG39"/>
    <mergeCell ref="BH39:BK39"/>
    <mergeCell ref="BL39:BO39"/>
    <mergeCell ref="AV40:AY40"/>
    <mergeCell ref="AZ40:BC40"/>
    <mergeCell ref="BD40:BG40"/>
    <mergeCell ref="BH40:BK40"/>
    <mergeCell ref="BL40:BO40"/>
    <mergeCell ref="B43:C43"/>
    <mergeCell ref="U43:Y43"/>
    <mergeCell ref="Z43:AA43"/>
    <mergeCell ref="P43:T43"/>
    <mergeCell ref="AE43:AI43"/>
    <mergeCell ref="AK43:AN43"/>
    <mergeCell ref="AP43:AR43"/>
    <mergeCell ref="BP43:BR43"/>
    <mergeCell ref="BW40:BY40"/>
    <mergeCell ref="CW40:CY40"/>
    <mergeCell ref="CZ40:DC40"/>
    <mergeCell ref="B41:C41"/>
    <mergeCell ref="U41:Y41"/>
    <mergeCell ref="Z41:AA41"/>
    <mergeCell ref="P41:T41"/>
    <mergeCell ref="AE41:AI41"/>
    <mergeCell ref="AK41:AN41"/>
    <mergeCell ref="AP41:AR41"/>
    <mergeCell ref="BP41:BR41"/>
    <mergeCell ref="BS41:BV41"/>
    <mergeCell ref="BW41:BY41"/>
    <mergeCell ref="CW41:CY41"/>
    <mergeCell ref="CZ41:DC41"/>
    <mergeCell ref="CW43:CY43"/>
    <mergeCell ref="CZ43:DC43"/>
    <mergeCell ref="U42:Y42"/>
    <mergeCell ref="Z42:AA42"/>
    <mergeCell ref="P42:T42"/>
    <mergeCell ref="AE42:AI42"/>
    <mergeCell ref="AK42:AN42"/>
    <mergeCell ref="AP42:AR42"/>
    <mergeCell ref="BP42:BR42"/>
    <mergeCell ref="B46:C46"/>
    <mergeCell ref="U46:Y46"/>
    <mergeCell ref="Z46:AA46"/>
    <mergeCell ref="P46:T46"/>
    <mergeCell ref="AE46:AI46"/>
    <mergeCell ref="AK46:AN46"/>
    <mergeCell ref="CZ46:DC46"/>
    <mergeCell ref="B44:C44"/>
    <mergeCell ref="U44:Y44"/>
    <mergeCell ref="Z44:AA44"/>
    <mergeCell ref="P44:T44"/>
    <mergeCell ref="AE44:AI44"/>
    <mergeCell ref="AK44:AN44"/>
    <mergeCell ref="AP44:AR44"/>
    <mergeCell ref="BW44:BY44"/>
    <mergeCell ref="CW44:CY44"/>
    <mergeCell ref="CZ44:DC44"/>
    <mergeCell ref="B45:C45"/>
    <mergeCell ref="U45:Y45"/>
    <mergeCell ref="Z45:AA45"/>
    <mergeCell ref="P45:T45"/>
    <mergeCell ref="AE45:AI45"/>
    <mergeCell ref="AP45:AR45"/>
    <mergeCell ref="BP45:BR45"/>
    <mergeCell ref="BS45:BV45"/>
    <mergeCell ref="BW45:BY45"/>
    <mergeCell ref="CW45:CY45"/>
    <mergeCell ref="CZ45:DC45"/>
    <mergeCell ref="AV44:AY44"/>
    <mergeCell ref="AZ44:BC44"/>
    <mergeCell ref="BD45:BG45"/>
    <mergeCell ref="AS44:AU44"/>
    <mergeCell ref="AS45:AU45"/>
    <mergeCell ref="AS46:AU46"/>
    <mergeCell ref="AB46:AD46"/>
    <mergeCell ref="CW57:CY57"/>
    <mergeCell ref="CZ57:DC57"/>
    <mergeCell ref="AK55:AN55"/>
    <mergeCell ref="AP55:AR55"/>
    <mergeCell ref="BP55:BR55"/>
    <mergeCell ref="BW53:BY53"/>
    <mergeCell ref="CW53:CY53"/>
    <mergeCell ref="CZ53:DC53"/>
    <mergeCell ref="CZ58:DC58"/>
    <mergeCell ref="B57:C57"/>
    <mergeCell ref="U57:Y57"/>
    <mergeCell ref="Z57:AA57"/>
    <mergeCell ref="CG58:CJ58"/>
    <mergeCell ref="CK58:CN58"/>
    <mergeCell ref="CO58:CR58"/>
    <mergeCell ref="CS58:CV58"/>
    <mergeCell ref="B54:C54"/>
    <mergeCell ref="U54:Y54"/>
    <mergeCell ref="Z54:AA54"/>
    <mergeCell ref="P54:T54"/>
    <mergeCell ref="AE54:AI54"/>
    <mergeCell ref="AK54:AN54"/>
    <mergeCell ref="AP54:AR54"/>
    <mergeCell ref="BP54:BR54"/>
    <mergeCell ref="BS54:BV54"/>
    <mergeCell ref="BW54:BY54"/>
    <mergeCell ref="CK53:CN53"/>
    <mergeCell ref="CO53:CR53"/>
    <mergeCell ref="CS53:CV53"/>
    <mergeCell ref="P59:T59"/>
    <mergeCell ref="AE59:AI59"/>
    <mergeCell ref="AK59:AN59"/>
    <mergeCell ref="AP59:AR59"/>
    <mergeCell ref="BP59:BR59"/>
    <mergeCell ref="BH59:BK59"/>
    <mergeCell ref="CC58:CF58"/>
    <mergeCell ref="BP57:BR57"/>
    <mergeCell ref="AE53:AI53"/>
    <mergeCell ref="AK53:AN53"/>
    <mergeCell ref="AP53:AR53"/>
    <mergeCell ref="BP53:BR53"/>
    <mergeCell ref="BW57:BY57"/>
    <mergeCell ref="BS53:BV53"/>
    <mergeCell ref="BH58:BK58"/>
    <mergeCell ref="BL58:BO58"/>
    <mergeCell ref="AZ56:BC56"/>
    <mergeCell ref="BD56:BG56"/>
    <mergeCell ref="AV59:AY59"/>
    <mergeCell ref="AZ59:BC59"/>
    <mergeCell ref="BD59:BG59"/>
    <mergeCell ref="AS53:AU53"/>
    <mergeCell ref="AS54:AU54"/>
    <mergeCell ref="AS55:AU55"/>
    <mergeCell ref="AS56:AU56"/>
    <mergeCell ref="AS57:AU57"/>
    <mergeCell ref="AS58:AU58"/>
    <mergeCell ref="AS59:AU59"/>
    <mergeCell ref="BS57:BV57"/>
    <mergeCell ref="CW54:CY54"/>
    <mergeCell ref="CZ54:DC54"/>
    <mergeCell ref="B53:C53"/>
    <mergeCell ref="U53:Y53"/>
    <mergeCell ref="Z53:AA53"/>
    <mergeCell ref="P53:T53"/>
    <mergeCell ref="B58:C58"/>
    <mergeCell ref="U58:Y58"/>
    <mergeCell ref="Z58:AA58"/>
    <mergeCell ref="P58:T58"/>
    <mergeCell ref="AE58:AI58"/>
    <mergeCell ref="AK58:AN58"/>
    <mergeCell ref="AP58:AR58"/>
    <mergeCell ref="BP58:BR58"/>
    <mergeCell ref="BS58:BV58"/>
    <mergeCell ref="BW58:BY58"/>
    <mergeCell ref="CW58:CY58"/>
    <mergeCell ref="BW55:BY55"/>
    <mergeCell ref="CW55:CY55"/>
    <mergeCell ref="CZ55:DC55"/>
    <mergeCell ref="B56:C56"/>
    <mergeCell ref="U56:Y56"/>
    <mergeCell ref="Z56:AA56"/>
    <mergeCell ref="P56:T56"/>
    <mergeCell ref="AE56:AI56"/>
    <mergeCell ref="AK56:AN56"/>
    <mergeCell ref="AP56:AR56"/>
    <mergeCell ref="BP56:BR56"/>
    <mergeCell ref="BS56:BV56"/>
    <mergeCell ref="CW76:CY76"/>
    <mergeCell ref="CZ76:DC76"/>
    <mergeCell ref="BN9:BW9"/>
    <mergeCell ref="BN7:BY7"/>
    <mergeCell ref="BN8:BY8"/>
    <mergeCell ref="B8:BM8"/>
    <mergeCell ref="B7:BM7"/>
    <mergeCell ref="D65:T65"/>
    <mergeCell ref="D66:T66"/>
    <mergeCell ref="AP75:AR75"/>
    <mergeCell ref="BP75:BR75"/>
    <mergeCell ref="BS75:BV75"/>
    <mergeCell ref="BW75:BY75"/>
    <mergeCell ref="CW75:CY75"/>
    <mergeCell ref="CZ75:DC75"/>
    <mergeCell ref="U74:Y74"/>
    <mergeCell ref="Z74:AA74"/>
    <mergeCell ref="AP74:AR74"/>
    <mergeCell ref="CC74:CF74"/>
    <mergeCell ref="CG74:CJ74"/>
    <mergeCell ref="CK74:CN74"/>
    <mergeCell ref="CO74:CR74"/>
    <mergeCell ref="CS74:CV74"/>
    <mergeCell ref="CC75:CF75"/>
    <mergeCell ref="CG75:CJ75"/>
    <mergeCell ref="CK75:CN75"/>
    <mergeCell ref="CO75:CR75"/>
    <mergeCell ref="CS75:CV75"/>
    <mergeCell ref="BP74:BR74"/>
    <mergeCell ref="BW74:BY74"/>
    <mergeCell ref="CW74:CY74"/>
    <mergeCell ref="D74:T74"/>
    <mergeCell ref="J3:K3"/>
    <mergeCell ref="AV69:AY69"/>
    <mergeCell ref="AZ69:BC69"/>
    <mergeCell ref="BD69:BG69"/>
    <mergeCell ref="BH69:BK69"/>
    <mergeCell ref="BL69:BO69"/>
    <mergeCell ref="U76:Y76"/>
    <mergeCell ref="Z76:AA76"/>
    <mergeCell ref="AK76:AN76"/>
    <mergeCell ref="AP76:AR76"/>
    <mergeCell ref="BP76:BR76"/>
    <mergeCell ref="BW76:BY76"/>
    <mergeCell ref="BW56:BY56"/>
    <mergeCell ref="U55:Y55"/>
    <mergeCell ref="Z55:AA55"/>
    <mergeCell ref="U60:Y60"/>
    <mergeCell ref="Z60:AA60"/>
    <mergeCell ref="P60:T60"/>
    <mergeCell ref="AE60:AI60"/>
    <mergeCell ref="AK60:AN60"/>
    <mergeCell ref="AP60:AR60"/>
    <mergeCell ref="BP60:BR60"/>
    <mergeCell ref="BD44:BG44"/>
    <mergeCell ref="BH44:BK44"/>
    <mergeCell ref="BL44:BO44"/>
    <mergeCell ref="AV45:AY45"/>
    <mergeCell ref="AZ45:BC45"/>
    <mergeCell ref="BP47:BR47"/>
    <mergeCell ref="AS39:AU39"/>
    <mergeCell ref="AS40:AU40"/>
    <mergeCell ref="AS41:AU41"/>
    <mergeCell ref="BX9:BY9"/>
  </mergeCells>
  <phoneticPr fontId="29" type="noConversion"/>
  <conditionalFormatting sqref="CC85:CF85">
    <cfRule type="duplicateValues" dxfId="127" priority="584"/>
  </conditionalFormatting>
  <conditionalFormatting sqref="BW39:BZ39">
    <cfRule type="expression" priority="454">
      <formula>IF(AND(BW28&gt;0,BW28&lt;&gt;"",BW28&lt;10),TRUE, FALSE)</formula>
    </cfRule>
  </conditionalFormatting>
  <conditionalFormatting sqref="AS39 AP39 AP28:AU37 BW28:CB37">
    <cfRule type="expression" dxfId="126" priority="397">
      <formula>$AP$28&gt;100</formula>
    </cfRule>
  </conditionalFormatting>
  <conditionalFormatting sqref="AO28:AO37 AO39:AO50">
    <cfRule type="expression" dxfId="125" priority="616">
      <formula>AK28=$AI$99</formula>
    </cfRule>
    <cfRule type="expression" dxfId="124" priority="617">
      <formula>AE+$AI$99</formula>
    </cfRule>
  </conditionalFormatting>
  <conditionalFormatting sqref="AO52:AO63">
    <cfRule type="expression" dxfId="123" priority="105">
      <formula>AK52=$AI$99</formula>
    </cfRule>
    <cfRule type="expression" dxfId="122" priority="106">
      <formula>AE+$AI$99</formula>
    </cfRule>
  </conditionalFormatting>
  <conditionalFormatting sqref="AO65:AO76">
    <cfRule type="expression" dxfId="121" priority="103">
      <formula>AK65=$AI$99</formula>
    </cfRule>
    <cfRule type="expression" dxfId="120" priority="104">
      <formula>AE+$AI$99</formula>
    </cfRule>
  </conditionalFormatting>
  <conditionalFormatting sqref="BP65:BR76 CW65:CY76">
    <cfRule type="expression" dxfId="119" priority="621">
      <formula>$AK65=$AI$106</formula>
    </cfRule>
  </conditionalFormatting>
  <conditionalFormatting sqref="AS40">
    <cfRule type="expression" dxfId="118" priority="51">
      <formula>$AP$28&gt;100</formula>
    </cfRule>
  </conditionalFormatting>
  <conditionalFormatting sqref="AS41">
    <cfRule type="expression" dxfId="117" priority="50">
      <formula>$AP$28&gt;100</formula>
    </cfRule>
  </conditionalFormatting>
  <conditionalFormatting sqref="AS42">
    <cfRule type="expression" dxfId="116" priority="49">
      <formula>$AP$28&gt;100</formula>
    </cfRule>
  </conditionalFormatting>
  <conditionalFormatting sqref="AS43">
    <cfRule type="expression" dxfId="115" priority="48">
      <formula>$AP$28&gt;100</formula>
    </cfRule>
  </conditionalFormatting>
  <conditionalFormatting sqref="AS44">
    <cfRule type="expression" dxfId="114" priority="47">
      <formula>$AP$28&gt;100</formula>
    </cfRule>
  </conditionalFormatting>
  <conditionalFormatting sqref="AS45">
    <cfRule type="expression" dxfId="113" priority="46">
      <formula>$AP$28&gt;100</formula>
    </cfRule>
  </conditionalFormatting>
  <conditionalFormatting sqref="AS46">
    <cfRule type="expression" dxfId="112" priority="45">
      <formula>$AP$28&gt;100</formula>
    </cfRule>
  </conditionalFormatting>
  <conditionalFormatting sqref="AS47">
    <cfRule type="expression" dxfId="111" priority="44">
      <formula>$AP$28&gt;100</formula>
    </cfRule>
  </conditionalFormatting>
  <conditionalFormatting sqref="AS48">
    <cfRule type="expression" dxfId="110" priority="42">
      <formula>$AP$28&gt;100</formula>
    </cfRule>
  </conditionalFormatting>
  <conditionalFormatting sqref="AS49">
    <cfRule type="expression" dxfId="109" priority="41">
      <formula>$AP$28&gt;100</formula>
    </cfRule>
  </conditionalFormatting>
  <conditionalFormatting sqref="AS50">
    <cfRule type="expression" dxfId="108" priority="40">
      <formula>$AP$28&gt;100</formula>
    </cfRule>
  </conditionalFormatting>
  <conditionalFormatting sqref="AP40">
    <cfRule type="expression" dxfId="107" priority="39">
      <formula>$AP$28&gt;100</formula>
    </cfRule>
  </conditionalFormatting>
  <conditionalFormatting sqref="AP41">
    <cfRule type="expression" dxfId="106" priority="37">
      <formula>$AP$28&gt;100</formula>
    </cfRule>
  </conditionalFormatting>
  <conditionalFormatting sqref="AP42">
    <cfRule type="expression" dxfId="105" priority="36">
      <formula>$AP$28&gt;100</formula>
    </cfRule>
  </conditionalFormatting>
  <conditionalFormatting sqref="AP43">
    <cfRule type="expression" dxfId="104" priority="35">
      <formula>$AP$28&gt;100</formula>
    </cfRule>
  </conditionalFormatting>
  <conditionalFormatting sqref="AP44">
    <cfRule type="expression" dxfId="103" priority="34">
      <formula>$AP$28&gt;100</formula>
    </cfRule>
  </conditionalFormatting>
  <conditionalFormatting sqref="AP45">
    <cfRule type="expression" dxfId="102" priority="33">
      <formula>$AP$28&gt;100</formula>
    </cfRule>
  </conditionalFormatting>
  <conditionalFormatting sqref="AP46">
    <cfRule type="expression" dxfId="101" priority="32">
      <formula>$AP$28&gt;100</formula>
    </cfRule>
  </conditionalFormatting>
  <conditionalFormatting sqref="AP47">
    <cfRule type="expression" dxfId="100" priority="31">
      <formula>$AP$28&gt;100</formula>
    </cfRule>
  </conditionalFormatting>
  <conditionalFormatting sqref="AP48">
    <cfRule type="expression" dxfId="99" priority="30">
      <formula>$AP$28&gt;100</formula>
    </cfRule>
  </conditionalFormatting>
  <conditionalFormatting sqref="AP49">
    <cfRule type="expression" dxfId="98" priority="28">
      <formula>$AP$28&gt;100</formula>
    </cfRule>
  </conditionalFormatting>
  <conditionalFormatting sqref="AP50">
    <cfRule type="expression" dxfId="97" priority="27">
      <formula>$AP$28&gt;100</formula>
    </cfRule>
  </conditionalFormatting>
  <conditionalFormatting sqref="CN85:CY85">
    <cfRule type="duplicateValues" dxfId="96" priority="628"/>
  </conditionalFormatting>
  <conditionalFormatting sqref="BS39:BT50 CZ28:DA37">
    <cfRule type="expression" dxfId="95" priority="631">
      <formula>AND(AP28&lt;&gt;0,AP28&lt;&gt;"",AP28&lt;10)</formula>
    </cfRule>
  </conditionalFormatting>
  <conditionalFormatting sqref="AV28:AV37 AZ28:AZ37 BD28:BD37 BH28:BH37 BL28:BL37 BP28:BP37 AV39:BR50">
    <cfRule type="expression" dxfId="94" priority="634">
      <formula>AND(($AP28+$AS28)&lt;&gt;0,($AP28+$AS28)&lt;&gt;"",($AP28+$AS28)&lt;10)</formula>
    </cfRule>
  </conditionalFormatting>
  <conditionalFormatting sqref="CC28:CC37 CG28:CG37 CK28:CK37 CO28:CO37 CS28:CS37 CW28:CW37 CS39:CS50 CW39:CW50 CC39:CC50 CG39:CG50 CK39:CK50 CO39:CO50">
    <cfRule type="expression" dxfId="93" priority="642">
      <formula>AND(($BW28+$BZ28)&lt;&gt;0,($BW28+$BZ28)&lt;&gt;"",($BW28+$BZ28)&lt;10)</formula>
    </cfRule>
  </conditionalFormatting>
  <conditionalFormatting sqref="BU39:BV50 DB28:DC37">
    <cfRule type="expression" dxfId="92" priority="644">
      <formula>AND(AS28&lt;&gt;0,AS28&lt;&gt;"",AS28&lt;10)</formula>
    </cfRule>
  </conditionalFormatting>
  <dataValidations xWindow="774" yWindow="879" count="30">
    <dataValidation type="list" allowBlank="1" showInputMessage="1" showErrorMessage="1" sqref="P28:T37" xr:uid="{995E9D4F-9464-4E49-A00F-D37175C17352}">
      <formula1>"Scroll down,1. Foreign parent/head office"</formula1>
    </dataValidation>
    <dataValidation type="list" allowBlank="1" showInputMessage="1" showErrorMessage="1" sqref="P39:T50" xr:uid="{22A63103-CDD1-4C77-BAB1-C52E7C6018F8}">
      <formula1>"Scroll down,2. Subsidiary company abroad,3. Associate company abroad"</formula1>
    </dataValidation>
    <dataValidation type="list" allowBlank="1" showInputMessage="1" showErrorMessage="1" sqref="AB39:AD50 AB28:AD37 AB52:AD63 AB65:AD76" xr:uid="{F4BDB7B8-509E-487D-83D8-E8E1DC66F350}">
      <formula1>"Select one,1.  A Special Purpose Entity (SPE),2. A non-SPE host/investing company,3. The type of enterprise  - SPE or Non-SPE - is unknown"</formula1>
    </dataValidation>
    <dataValidation type="list" allowBlank="1" showInputMessage="1" showErrorMessage="1" sqref="P52:T63" xr:uid="{ECF465E2-1E3C-4732-94AA-FD7E0608586F}">
      <formula1>"Scroll down,4. Fellow Enterprise Abroad"</formula1>
    </dataValidation>
    <dataValidation type="list" allowBlank="1" showInputMessage="1" showErrorMessage="1" sqref="AK52:AN63 AK28:AN37 AK65:AN76 AK39:AN50" xr:uid="{6DE7A5E6-28BB-42A5-98C3-5F92CECB137A}">
      <formula1>$AI$99:$AI$110</formula1>
    </dataValidation>
    <dataValidation type="list" allowBlank="1" showInputMessage="1" showErrorMessage="1" sqref="D65:T76" xr:uid="{10D1105E-7A3C-43D5-A25F-B636049B2406}">
      <formula1>"Scroll Down,5. Unrelated nonresident entity or group of related entities"</formula1>
    </dataValidation>
    <dataValidation type="custom" operator="lessThanOrEqual" allowBlank="1" showInputMessage="1" showErrorMessage="1" error="The total holding of all shareholders of a company's ownership shares cannot technically be greater than 100%.  " sqref="AQ40:AQ50 AP39:AP50 AP28:AQ37" xr:uid="{4BD89793-F45C-4FF4-BA8E-E270F0EB89B9}">
      <formula1>SUM(AP$28:AR$37,AP$39:AR$50,AP$52:AR$63,AP$65:AR$76)&lt;=100</formula1>
    </dataValidation>
    <dataValidation type="custom" allowBlank="1" showInputMessage="1" showErrorMessage="1" error="The sum of columns A1 and A2 should less than 10 percent." promptTitle="Outward FDI" prompt="Reported here are the financial claims of your enterprise in Qatar on your fellow enterprise abroad with whom you have an equity or debt relationship and have the same parent. Still, neither of you owns 10% or more of the voting power in the other. " sqref="AV52:BR63" xr:uid="{F69AA1FB-8148-4E67-825E-DDBD31C4C4B2}">
      <formula1>SUM($AP52,$AS52)&lt;10</formula1>
    </dataValidation>
    <dataValidation type="custom" allowBlank="1" showInputMessage="1" showErrorMessage="1" error="The sum of columns A1 and A2 should be more than or equal to 10 percent." promptTitle="Outward FDI" prompt="Reported here, are the financial claims of your resident enterprise in Qatar on your immediate and indirect direct investors (reverse investment). The sum of columns A1 and A2 should be more than or equal to 10 percent._x000a_" sqref="AV28:BR37" xr:uid="{8CF1A04A-FFEA-479D-AEBD-BC31A90BBDDA}">
      <formula1>SUM($AP28,$AS28)&gt;=10</formula1>
    </dataValidation>
    <dataValidation type="custom" allowBlank="1" showInputMessage="1" showErrorMessage="1" error="The sum of columns A1 and A2 should be more than or equal to 10 percent." promptTitle="Outward FDI" prompt="Reported here, are the financial claims of your resident enterprise in Qatar on your direct investment enterprises abroad (immediate or indirect subsidiaries and associates). The sum of columns A1 and A2 should be more than or equal to 10 percent._x000a_" sqref="AV39:BR50" xr:uid="{B1B6DF88-53E9-4003-8CD8-A590DACA40F8}">
      <formula1>SUM($AP39,$AS39)&gt;=10</formula1>
    </dataValidation>
    <dataValidation type="custom" allowBlank="1" showInputMessage="1" showErrorMessage="1" prompt="Reported here are the financial claims of your enterprise in Qatar on enterprises abroad that are not affiliated with your enterprise (entities with whom your enterprise is not in a direct investment relationship). " sqref="AV65:BR76" xr:uid="{12CF80D7-F5E1-49EE-88D9-D1EE5F45FFF9}">
      <formula1>SUM($AP65,$AS65)&lt;10</formula1>
    </dataValidation>
    <dataValidation type="custom" operator="lessThanOrEqual" allowBlank="1" showInputMessage="1" showErrorMessage="1" error="The total holding of all shareholders of a company's ownership shares cannot technically be greater than 100%.  " sqref="AT40:AU50 AT28:AU37" xr:uid="{3B265122-896F-443D-8444-E970B4FD8502}">
      <formula1>SUM(AT$28:BB$37,AT$39:BB$50,AT$52:BB$63,AT$65:BB$76)&lt;=100</formula1>
    </dataValidation>
    <dataValidation type="custom" operator="lessThanOrEqual" allowBlank="1" showInputMessage="1" showErrorMessage="1" error="The total holding of all shareholders of a company's ownership shares cannot technically be greater than 100%.  " sqref="AS39:AS50 AR28:AS37 AR40:AR50" xr:uid="{19A3DA68-077A-4301-A92B-05310B67138E}">
      <formula1>SUM(AR$28:AY$37,AR$39:AY$50,AR$52:AY$63,AR$65:AY$76)&lt;=100</formula1>
    </dataValidation>
    <dataValidation type="custom" allowBlank="1" showInputMessage="1" showErrorMessage="1" error="The sum of columns A1 and A2 should less than 10 percent." sqref="AP52:AU63 AP65:AU76" xr:uid="{7C9E2C48-1921-496D-8623-C514430253BF}">
      <formula1>SUM($AP52,$AS52)&lt;10</formula1>
    </dataValidation>
    <dataValidation type="custom" allowBlank="1" showInputMessage="1" showErrorMessage="1" error="The sum of columns L1 and L2 should be more than or equal to 10 percent. " promptTitle="Direct Investor" prompt="Reported here are, the liabilities of your resident enterprise in Qatar to your nonresident direct investors (immediate and indirect direct investors). The sum of columns L1 and L2 should be more than or equal to 10 percent." sqref="CC28:CY37" xr:uid="{63048BB0-FAFC-4FE9-A2E5-616EAB5CA565}">
      <formula1>($BW28+$BZ28)&gt;=10</formula1>
    </dataValidation>
    <dataValidation type="custom" allowBlank="1" showInputMessage="1" showErrorMessage="1" error="The sum of columns L1 and L2 should be more than or equal to 10 percent. " promptTitle="Direct Investor" prompt="Reported here are, the liabilities of your enterprise in Qatar to your direct investment enterprises abroad - immediate or indirect subsidiaries and associates (reverse investment). The sum of columns L1 and L2 should be more than or equal to 10 percent." sqref="CC39:CY50" xr:uid="{A031767B-9CAF-4761-ABDD-CB3F394F26D9}">
      <formula1>($BW39+$BZ39)&gt;=10</formula1>
    </dataValidation>
    <dataValidation type="custom" allowBlank="1" showInputMessage="1" showErrorMessage="1" error="The sum of columns L1 and L2 should less than 10 percent." prompt="Reported here are the liabilities of your enterprise in Qatar on your fellow enterprise abroad with whom you have an equity or debt relationship and have the same parent. Still, neither of you owns 10% or more of the voting power in the other. " sqref="CC52:CY63" xr:uid="{B20CF095-4AC1-4415-8671-848A1FF89045}">
      <formula1>SUM($BW52,$BZ52)&lt;10</formula1>
    </dataValidation>
    <dataValidation type="custom" allowBlank="1" showInputMessage="1" showErrorMessage="1" error="The sum of columns L1 and L2 should less than 10 percent." prompt="Reported here are the liabilities of your enterprise in Qatar on enterprises abroad that are not affiliated with your enterprise (entities with whom your enterprise is not in a direct investment relationship). " sqref="CC65:CY76" xr:uid="{1FD3F787-5621-48DC-90CC-44C972AF499A}">
      <formula1>SUM($BW65,$BZ65)&lt;10</formula1>
    </dataValidation>
    <dataValidation type="custom" allowBlank="1" showInputMessage="1" showErrorMessage="1" error="The sum of columns L1 and L2 should less than 10 percent." sqref="BW52:CB63" xr:uid="{34024A3D-13CA-483E-9A59-CC3BFD956D66}">
      <formula1>SUM($BW52,$BZ52)&lt;10</formula1>
    </dataValidation>
    <dataValidation type="custom" allowBlank="1" showInputMessage="1" showErrorMessage="1" error="The sum of columns A1 and A2 should less than 10 percent." sqref="BW65:CB76" xr:uid="{4ADB362B-18C5-4C36-8D00-CE199CCBA4B2}">
      <formula1>SUM($BW65,$BZ65)&lt;10</formula1>
    </dataValidation>
    <dataValidation type="custom" showInputMessage="1" showErrorMessage="1" error="Retained earnings attributable to your company are retained earnings of your company’s immediate subsidiaries &amp; associates abroad, on ownership shares of 10% or more directly owned by your company (column A1)." sqref="BS39:BT50" xr:uid="{FD3DA2AB-4AAC-4C4F-9E6F-2AE19D569EFA}">
      <formula1>AP39&gt;=10</formula1>
    </dataValidation>
    <dataValidation type="custom" showInputMessage="1" showErrorMessage="1" error="Retained earnings attributable to your company are retained earnings of your company’s immediate subsidiaries &amp; associates abroad, on ownership shares of 10% or more directly owned by your company (column A1)." sqref="BU39:BV50" xr:uid="{7C43B3FE-7F5A-4DD6-8686-3B88C0B7ED6D}">
      <formula1>AS39&gt;=10</formula1>
    </dataValidation>
    <dataValidation type="custom" allowBlank="1" showInputMessage="1" showErrorMessage="1" error="Retained earnings attributable to your company refer to outward FDI and should be under Section E.2: Financial Claims on your Immdediate Direct Investment Enterprises Abroad." sqref="BS28:BV37" xr:uid="{0AA77923-8F6C-45FF-A50E-D449A0E75901}">
      <formula1>$BS28=$B$27</formula1>
    </dataValidation>
    <dataValidation type="custom" allowBlank="1" showInputMessage="1" showErrorMessage="1" error="No retained earnings are attributable to foreign direct investors on equity (reinvested earnings) between fellow enterprises because the 10 percent threshold has not been met." sqref="BS52:BV63" xr:uid="{06DCF9CE-A5CA-4242-8024-96ECA4616082}">
      <formula1>$BS52=$B$51</formula1>
    </dataValidation>
    <dataValidation type="custom" allowBlank="1" showInputMessage="1" showErrorMessage="1" error="No retained earnings are attributable to foreign direct investors on equity (reinvested earnings) between unrelated enterprises because the 10 percent threshold has not been met." sqref="BS65:BV76" xr:uid="{FABFB3A3-006C-49A3-B896-80ACDFB7CEDE}">
      <formula1>$BS65=$B$64</formula1>
    </dataValidation>
    <dataValidation type="custom" showInputMessage="1" showErrorMessage="1" error="Retained earnings attributable to direct investors are attributable ONLY to immediate direct investors. e.g. to direct investors directly owning 10% or more of ownership shares of you enterprise, as reported in the column L1." sqref="CZ28:DA37" xr:uid="{40710744-B27E-45A6-A08B-681796B3E04E}">
      <formula1>BW28&gt;=10</formula1>
    </dataValidation>
    <dataValidation type="custom" showInputMessage="1" showErrorMessage="1" error="Retained earnings attributable to direct investors are attributable ONLY to immediate direct investors. e.g. to direct investors directly owning 10% or more of ownership shares of you enterprise, as reported in the column L1." sqref="DB28:DC37" xr:uid="{ADC120F8-BF38-489A-B9FB-A3A09F83DAAE}">
      <formula1>BZ28&gt;=10</formula1>
    </dataValidation>
    <dataValidation type="custom" allowBlank="1" showInputMessage="1" showErrorMessage="1" error="Retained earnings attributable to direct investors refer to inward FDI and should be under Section E.1., and only if your company has immediate nonresident direct investors (10% or more of ownership shares of your company). " sqref="CZ39:DC50" xr:uid="{563D76D6-9066-43D1-A854-7F2614912013}">
      <formula1>$CZ39=$B$38</formula1>
    </dataValidation>
    <dataValidation type="custom" allowBlank="1" showInputMessage="1" showErrorMessage="1" error="No retained earnings are attributable to foreign direct investors on equity (reinvested earnings) between fellow enterprises because the 10 percent threshold has not been met." sqref="CZ52:DC63" xr:uid="{E5A0AB3F-C87B-48C9-BCC6-45306E97313D}">
      <formula1>$CZ52=$B$51</formula1>
    </dataValidation>
    <dataValidation type="custom" allowBlank="1" showInputMessage="1" showErrorMessage="1" error="No retained earnings are attributable to foreign direct investors on equity (reinvested earnings) between unrelated enterprises because the 10 percent threshold has not been met." sqref="CZ65:DC76" xr:uid="{CEE4C82E-3328-4D92-A4F2-2197699C94BF}">
      <formula1>$CZ65=$B$64</formula1>
    </dataValidation>
  </dataValidations>
  <printOptions horizontalCentered="1"/>
  <pageMargins left="0" right="0" top="0.39" bottom="0" header="0.3" footer="0.3"/>
  <pageSetup scale="46" orientation="landscape" r:id="rId1"/>
  <extLst>
    <ext xmlns:x14="http://schemas.microsoft.com/office/spreadsheetml/2009/9/main" uri="{78C0D931-6437-407d-A8EE-F0AAD7539E65}">
      <x14:conditionalFormattings>
        <x14:conditionalFormatting xmlns:xm="http://schemas.microsoft.com/office/excel/2006/main">
          <x14:cfRule type="expression" priority="579" id="{3B75D3BA-9161-4A74-9376-49E9CDCD0343}">
            <xm:f>$U35=Countries!$B$4</xm:f>
            <x14:dxf>
              <fill>
                <patternFill>
                  <bgColor theme="0" tint="-0.24994659260841701"/>
                </patternFill>
              </fill>
            </x14:dxf>
          </x14:cfRule>
          <x14:cfRule type="expression" priority="580" id="{B94633F0-7C66-4F64-A6B9-29CB9EB856E9}">
            <xm:f>$U35&lt;&gt;Countries!$B$4</xm:f>
            <x14:dxf/>
          </x14:cfRule>
          <xm:sqref>Z35:AA35</xm:sqref>
        </x14:conditionalFormatting>
        <x14:conditionalFormatting xmlns:xm="http://schemas.microsoft.com/office/excel/2006/main">
          <x14:cfRule type="expression" priority="577" id="{6F166709-80CB-4F7D-B6F7-BD5A260E3222}">
            <xm:f>$U36=Countries!$B$4</xm:f>
            <x14:dxf>
              <fill>
                <patternFill>
                  <bgColor theme="0" tint="-0.24994659260841701"/>
                </patternFill>
              </fill>
            </x14:dxf>
          </x14:cfRule>
          <x14:cfRule type="expression" priority="578" id="{69FADA42-08D2-4B64-976B-A2ED807857CF}">
            <xm:f>$U36&lt;&gt;Countries!$B$4</xm:f>
            <x14:dxf/>
          </x14:cfRule>
          <xm:sqref>Z36:AA36</xm:sqref>
        </x14:conditionalFormatting>
        <x14:conditionalFormatting xmlns:xm="http://schemas.microsoft.com/office/excel/2006/main">
          <x14:cfRule type="expression" priority="575" id="{276512EE-E9D4-40F1-BEF6-53B94ED6E331}">
            <xm:f>$U37=Countries!$B$4</xm:f>
            <x14:dxf>
              <fill>
                <patternFill>
                  <bgColor theme="0" tint="-0.24994659260841701"/>
                </patternFill>
              </fill>
            </x14:dxf>
          </x14:cfRule>
          <x14:cfRule type="expression" priority="576" id="{96380D36-2902-4ACE-B16F-9BB71E96843B}">
            <xm:f>$U37&lt;&gt;Countries!$B$4</xm:f>
            <x14:dxf/>
          </x14:cfRule>
          <xm:sqref>Z37:AA37</xm:sqref>
        </x14:conditionalFormatting>
        <x14:conditionalFormatting xmlns:xm="http://schemas.microsoft.com/office/excel/2006/main">
          <x14:cfRule type="expression" priority="525" id="{EA0A6F40-79AF-4ADE-9370-A9D43B7480C5}">
            <xm:f>$U28=Countries!$B$4</xm:f>
            <x14:dxf>
              <fill>
                <patternFill>
                  <bgColor theme="0" tint="-0.24994659260841701"/>
                </patternFill>
              </fill>
            </x14:dxf>
          </x14:cfRule>
          <x14:cfRule type="expression" priority="526" id="{58EE63E0-EBFA-4802-A1F8-2FADAD84D6CE}">
            <xm:f>$U28&lt;&gt;Countries!$B$4</xm:f>
            <x14:dxf/>
          </x14:cfRule>
          <xm:sqref>Z28:AA28</xm:sqref>
        </x14:conditionalFormatting>
        <x14:conditionalFormatting xmlns:xm="http://schemas.microsoft.com/office/excel/2006/main">
          <x14:cfRule type="expression" priority="447" id="{7FBE0A86-670D-4606-B104-04CC155FF2F0}">
            <xm:f>U28=Countries!$B$4</xm:f>
            <x14:dxf>
              <fill>
                <patternFill>
                  <bgColor theme="2" tint="-0.24994659260841701"/>
                </patternFill>
              </fill>
            </x14:dxf>
          </x14:cfRule>
          <xm:sqref>Z28:AA28 Z35:AA37</xm:sqref>
        </x14:conditionalFormatting>
        <x14:conditionalFormatting xmlns:xm="http://schemas.microsoft.com/office/excel/2006/main">
          <x14:cfRule type="expression" priority="439" id="{D0D73A13-E6FF-4102-959B-251C1A292EE4}">
            <xm:f>$U39=Countries!$B$4</xm:f>
            <x14:dxf>
              <fill>
                <patternFill>
                  <bgColor theme="0" tint="-0.24994659260841701"/>
                </patternFill>
              </fill>
            </x14:dxf>
          </x14:cfRule>
          <x14:cfRule type="expression" priority="440" id="{7ED5D6C0-FAFB-4E43-97C5-3AD2078ABDC8}">
            <xm:f>$U39&lt;&gt;Countries!$B$4</xm:f>
            <x14:dxf/>
          </x14:cfRule>
          <xm:sqref>Z39:AA39</xm:sqref>
        </x14:conditionalFormatting>
        <x14:conditionalFormatting xmlns:xm="http://schemas.microsoft.com/office/excel/2006/main">
          <x14:cfRule type="expression" priority="438" id="{98D90CFF-366E-4000-A306-CA067DE343CE}">
            <xm:f>U39=Countries!$B$4</xm:f>
            <x14:dxf>
              <fill>
                <patternFill>
                  <bgColor theme="2" tint="-0.24994659260841701"/>
                </patternFill>
              </fill>
            </x14:dxf>
          </x14:cfRule>
          <xm:sqref>Z39:AA39</xm:sqref>
        </x14:conditionalFormatting>
        <x14:conditionalFormatting xmlns:xm="http://schemas.microsoft.com/office/excel/2006/main">
          <x14:cfRule type="expression" priority="430" id="{BE63A609-DE74-4B25-A0C3-B07780C66D04}">
            <xm:f>$U52=Countries!$B$4</xm:f>
            <x14:dxf>
              <fill>
                <patternFill>
                  <bgColor theme="0" tint="-0.24994659260841701"/>
                </patternFill>
              </fill>
            </x14:dxf>
          </x14:cfRule>
          <x14:cfRule type="expression" priority="431" id="{BF2A9803-BC50-4E35-ABF3-D1053A19424C}">
            <xm:f>$U52&lt;&gt;Countries!$B$4</xm:f>
            <x14:dxf/>
          </x14:cfRule>
          <xm:sqref>Z52:AA52</xm:sqref>
        </x14:conditionalFormatting>
        <x14:conditionalFormatting xmlns:xm="http://schemas.microsoft.com/office/excel/2006/main">
          <x14:cfRule type="expression" priority="429" id="{248B6085-735F-45F5-8C3A-412460590728}">
            <xm:f>U52=Countries!$B$4</xm:f>
            <x14:dxf>
              <fill>
                <patternFill>
                  <bgColor theme="2" tint="-0.24994659260841701"/>
                </patternFill>
              </fill>
            </x14:dxf>
          </x14:cfRule>
          <xm:sqref>Z52:AA52</xm:sqref>
        </x14:conditionalFormatting>
        <x14:conditionalFormatting xmlns:xm="http://schemas.microsoft.com/office/excel/2006/main">
          <x14:cfRule type="expression" priority="421" id="{2C124920-1ABB-4EA2-B270-1814272CB22D}">
            <xm:f>$U65=Countries!$B$4</xm:f>
            <x14:dxf>
              <fill>
                <patternFill>
                  <bgColor theme="0" tint="-0.24994659260841701"/>
                </patternFill>
              </fill>
            </x14:dxf>
          </x14:cfRule>
          <x14:cfRule type="expression" priority="422" id="{8ADC4EC2-8AE3-41B6-AE6D-1F9483EF67BB}">
            <xm:f>$U65&lt;&gt;Countries!$B$4</xm:f>
            <x14:dxf/>
          </x14:cfRule>
          <xm:sqref>Z65:AA65</xm:sqref>
        </x14:conditionalFormatting>
        <x14:conditionalFormatting xmlns:xm="http://schemas.microsoft.com/office/excel/2006/main">
          <x14:cfRule type="expression" priority="420" id="{7229EF6E-4A2F-4D1C-80B1-6F94AD2B19FB}">
            <xm:f>U65=Countries!$B$4</xm:f>
            <x14:dxf>
              <fill>
                <patternFill>
                  <bgColor theme="2" tint="-0.24994659260841701"/>
                </patternFill>
              </fill>
            </x14:dxf>
          </x14:cfRule>
          <xm:sqref>Z65:AA65</xm:sqref>
        </x14:conditionalFormatting>
        <x14:conditionalFormatting xmlns:xm="http://schemas.microsoft.com/office/excel/2006/main">
          <x14:cfRule type="expression" priority="419" id="{22CEBC30-AC3E-47EF-9FC5-68F273E9ADD6}">
            <xm:f>AE28=ISIC4!$B$24</xm:f>
            <x14:dxf>
              <fill>
                <patternFill>
                  <bgColor theme="2" tint="-0.24994659260841701"/>
                </patternFill>
              </fill>
            </x14:dxf>
          </x14:cfRule>
          <xm:sqref>AJ28 AJ61:AJ63 AJ47:AJ50</xm:sqref>
        </x14:conditionalFormatting>
        <x14:conditionalFormatting xmlns:xm="http://schemas.microsoft.com/office/excel/2006/main">
          <x14:cfRule type="expression" priority="418" id="{B34013CD-40AF-4508-B1E2-BB41276BEEFD}">
            <xm:f>AE35=ISIC4!$B$24</xm:f>
            <x14:dxf>
              <fill>
                <patternFill>
                  <bgColor theme="2" tint="-0.24994659260841701"/>
                </patternFill>
              </fill>
            </x14:dxf>
          </x14:cfRule>
          <xm:sqref>AJ35:AJ37</xm:sqref>
        </x14:conditionalFormatting>
        <x14:conditionalFormatting xmlns:xm="http://schemas.microsoft.com/office/excel/2006/main">
          <x14:cfRule type="expression" priority="417" id="{E0D07B6C-2884-48FA-96F5-3219191826CC}">
            <xm:f>AE39=ISIC4!$B$24</xm:f>
            <x14:dxf>
              <fill>
                <patternFill>
                  <bgColor theme="2" tint="-0.24994659260841701"/>
                </patternFill>
              </fill>
            </x14:dxf>
          </x14:cfRule>
          <xm:sqref>AJ39</xm:sqref>
        </x14:conditionalFormatting>
        <x14:conditionalFormatting xmlns:xm="http://schemas.microsoft.com/office/excel/2006/main">
          <x14:cfRule type="expression" priority="415" id="{8C7E9E8A-F14E-4570-95CA-86DD2C1659A3}">
            <xm:f>AE52=ISIC4!$B$24</xm:f>
            <x14:dxf>
              <fill>
                <patternFill>
                  <bgColor theme="2" tint="-0.24994659260841701"/>
                </patternFill>
              </fill>
            </x14:dxf>
          </x14:cfRule>
          <xm:sqref>AJ52</xm:sqref>
        </x14:conditionalFormatting>
        <x14:conditionalFormatting xmlns:xm="http://schemas.microsoft.com/office/excel/2006/main">
          <x14:cfRule type="expression" priority="394" id="{7F03BAE1-B719-4FA3-9C8E-74F8AC8E7014}">
            <xm:f>$U31=Countries!$B$4</xm:f>
            <x14:dxf>
              <fill>
                <patternFill>
                  <bgColor theme="0" tint="-0.24994659260841701"/>
                </patternFill>
              </fill>
            </x14:dxf>
          </x14:cfRule>
          <x14:cfRule type="expression" priority="395" id="{26CDF875-9B3D-496F-B98A-0BA8731E1A53}">
            <xm:f>$U31&lt;&gt;Countries!$B$4</xm:f>
            <x14:dxf/>
          </x14:cfRule>
          <xm:sqref>Z31:AA31</xm:sqref>
        </x14:conditionalFormatting>
        <x14:conditionalFormatting xmlns:xm="http://schemas.microsoft.com/office/excel/2006/main">
          <x14:cfRule type="expression" priority="392" id="{A8FC56A9-41EE-4276-9485-BB5DC7862129}">
            <xm:f>$U32=Countries!$B$4</xm:f>
            <x14:dxf>
              <fill>
                <patternFill>
                  <bgColor theme="0" tint="-0.24994659260841701"/>
                </patternFill>
              </fill>
            </x14:dxf>
          </x14:cfRule>
          <x14:cfRule type="expression" priority="393" id="{5D950881-2CE2-42DE-9B81-E89D6C50B251}">
            <xm:f>$U32&lt;&gt;Countries!$B$4</xm:f>
            <x14:dxf/>
          </x14:cfRule>
          <xm:sqref>Z32:AA32</xm:sqref>
        </x14:conditionalFormatting>
        <x14:conditionalFormatting xmlns:xm="http://schemas.microsoft.com/office/excel/2006/main">
          <x14:cfRule type="expression" priority="386" id="{5AEA5631-9A7A-40DA-9B47-8F0137FACEFF}">
            <xm:f>U31=Countries!$B$4</xm:f>
            <x14:dxf>
              <fill>
                <patternFill>
                  <bgColor theme="2" tint="-0.24994659260841701"/>
                </patternFill>
              </fill>
            </x14:dxf>
          </x14:cfRule>
          <xm:sqref>Z31:AA32</xm:sqref>
        </x14:conditionalFormatting>
        <x14:conditionalFormatting xmlns:xm="http://schemas.microsoft.com/office/excel/2006/main">
          <x14:cfRule type="expression" priority="385" id="{366D07A0-260B-43F2-B605-02C9D1968ED5}">
            <xm:f>AE31=ISIC4!$B$24</xm:f>
            <x14:dxf>
              <fill>
                <patternFill>
                  <bgColor theme="2" tint="-0.24994659260841701"/>
                </patternFill>
              </fill>
            </x14:dxf>
          </x14:cfRule>
          <xm:sqref>AJ31:AJ32</xm:sqref>
        </x14:conditionalFormatting>
        <x14:conditionalFormatting xmlns:xm="http://schemas.microsoft.com/office/excel/2006/main">
          <x14:cfRule type="expression" priority="380" id="{E81C788D-65C1-4195-B7BE-EEB103602EBF}">
            <xm:f>$U29=Countries!$B$4</xm:f>
            <x14:dxf>
              <fill>
                <patternFill>
                  <bgColor theme="0" tint="-0.24994659260841701"/>
                </patternFill>
              </fill>
            </x14:dxf>
          </x14:cfRule>
          <x14:cfRule type="expression" priority="381" id="{AFE65990-FA9A-421F-87C8-583D314B7412}">
            <xm:f>$U29&lt;&gt;Countries!$B$4</xm:f>
            <x14:dxf/>
          </x14:cfRule>
          <xm:sqref>Z29:AA29</xm:sqref>
        </x14:conditionalFormatting>
        <x14:conditionalFormatting xmlns:xm="http://schemas.microsoft.com/office/excel/2006/main">
          <x14:cfRule type="expression" priority="378" id="{FE236914-7955-4DF1-853D-7BF87061BD6F}">
            <xm:f>$U30=Countries!$B$4</xm:f>
            <x14:dxf>
              <fill>
                <patternFill>
                  <bgColor theme="0" tint="-0.24994659260841701"/>
                </patternFill>
              </fill>
            </x14:dxf>
          </x14:cfRule>
          <x14:cfRule type="expression" priority="379" id="{6D619770-C537-490F-840F-E91DB17424C0}">
            <xm:f>$U30&lt;&gt;Countries!$B$4</xm:f>
            <x14:dxf/>
          </x14:cfRule>
          <xm:sqref>Z30:AA30</xm:sqref>
        </x14:conditionalFormatting>
        <x14:conditionalFormatting xmlns:xm="http://schemas.microsoft.com/office/excel/2006/main">
          <x14:cfRule type="expression" priority="372" id="{AB21C985-9738-46E5-BE6A-231F8EDAD149}">
            <xm:f>U29=Countries!$B$4</xm:f>
            <x14:dxf>
              <fill>
                <patternFill>
                  <bgColor theme="2" tint="-0.24994659260841701"/>
                </patternFill>
              </fill>
            </x14:dxf>
          </x14:cfRule>
          <xm:sqref>Z29:AA30</xm:sqref>
        </x14:conditionalFormatting>
        <x14:conditionalFormatting xmlns:xm="http://schemas.microsoft.com/office/excel/2006/main">
          <x14:cfRule type="expression" priority="371" id="{33856D13-B290-4806-BCDE-DA41F27D657C}">
            <xm:f>AE29=ISIC4!$B$24</xm:f>
            <x14:dxf>
              <fill>
                <patternFill>
                  <bgColor theme="2" tint="-0.24994659260841701"/>
                </patternFill>
              </fill>
            </x14:dxf>
          </x14:cfRule>
          <xm:sqref>AJ29:AJ30</xm:sqref>
        </x14:conditionalFormatting>
        <x14:conditionalFormatting xmlns:xm="http://schemas.microsoft.com/office/excel/2006/main">
          <x14:cfRule type="expression" priority="366" id="{0148765A-20A9-4D8F-AC27-9D7EFFA4905E}">
            <xm:f>$U33=Countries!$B$4</xm:f>
            <x14:dxf>
              <fill>
                <patternFill>
                  <bgColor theme="0" tint="-0.24994659260841701"/>
                </patternFill>
              </fill>
            </x14:dxf>
          </x14:cfRule>
          <x14:cfRule type="expression" priority="367" id="{B1D49D40-008B-413B-8703-0C0791CD0A39}">
            <xm:f>$U33&lt;&gt;Countries!$B$4</xm:f>
            <x14:dxf/>
          </x14:cfRule>
          <xm:sqref>Z33:AA33</xm:sqref>
        </x14:conditionalFormatting>
        <x14:conditionalFormatting xmlns:xm="http://schemas.microsoft.com/office/excel/2006/main">
          <x14:cfRule type="expression" priority="364" id="{BEBE58F9-82C4-430F-A941-7EA1BCCD695D}">
            <xm:f>$U34=Countries!$B$4</xm:f>
            <x14:dxf>
              <fill>
                <patternFill>
                  <bgColor theme="0" tint="-0.24994659260841701"/>
                </patternFill>
              </fill>
            </x14:dxf>
          </x14:cfRule>
          <x14:cfRule type="expression" priority="365" id="{E9EF7E4E-D46F-4542-8942-4DA1240F6EF8}">
            <xm:f>$U34&lt;&gt;Countries!$B$4</xm:f>
            <x14:dxf/>
          </x14:cfRule>
          <xm:sqref>Z34:AA34</xm:sqref>
        </x14:conditionalFormatting>
        <x14:conditionalFormatting xmlns:xm="http://schemas.microsoft.com/office/excel/2006/main">
          <x14:cfRule type="expression" priority="358" id="{36245174-91AC-43F5-B9B1-68D2D2D85167}">
            <xm:f>U33=Countries!$B$4</xm:f>
            <x14:dxf>
              <fill>
                <patternFill>
                  <bgColor theme="2" tint="-0.24994659260841701"/>
                </patternFill>
              </fill>
            </x14:dxf>
          </x14:cfRule>
          <xm:sqref>Z33:AA34</xm:sqref>
        </x14:conditionalFormatting>
        <x14:conditionalFormatting xmlns:xm="http://schemas.microsoft.com/office/excel/2006/main">
          <x14:cfRule type="expression" priority="357" id="{9B1469B3-C6AE-4D41-8475-7AA5524657B7}">
            <xm:f>AE33=ISIC4!$B$24</xm:f>
            <x14:dxf>
              <fill>
                <patternFill>
                  <bgColor theme="2" tint="-0.24994659260841701"/>
                </patternFill>
              </fill>
            </x14:dxf>
          </x14:cfRule>
          <xm:sqref>AJ33:AJ34</xm:sqref>
        </x14:conditionalFormatting>
        <x14:conditionalFormatting xmlns:xm="http://schemas.microsoft.com/office/excel/2006/main">
          <x14:cfRule type="expression" priority="347" id="{A1B0941E-B73D-482D-A4F9-96B05D2E6DB9}">
            <xm:f>$U42=Countries!$B$4</xm:f>
            <x14:dxf>
              <fill>
                <patternFill>
                  <bgColor theme="0" tint="-0.24994659260841701"/>
                </patternFill>
              </fill>
            </x14:dxf>
          </x14:cfRule>
          <x14:cfRule type="expression" priority="348" id="{B251E617-8E22-4B82-A333-ACF70D2CA48F}">
            <xm:f>$U42&lt;&gt;Countries!$B$4</xm:f>
            <x14:dxf/>
          </x14:cfRule>
          <xm:sqref>Z42:AA42</xm:sqref>
        </x14:conditionalFormatting>
        <x14:conditionalFormatting xmlns:xm="http://schemas.microsoft.com/office/excel/2006/main">
          <x14:cfRule type="expression" priority="344" id="{2D74B403-C92A-40C8-AC27-A4D377A98AB1}">
            <xm:f>U42=Countries!$B$4</xm:f>
            <x14:dxf>
              <fill>
                <patternFill>
                  <bgColor theme="2" tint="-0.24994659260841701"/>
                </patternFill>
              </fill>
            </x14:dxf>
          </x14:cfRule>
          <xm:sqref>Z42:AA42</xm:sqref>
        </x14:conditionalFormatting>
        <x14:conditionalFormatting xmlns:xm="http://schemas.microsoft.com/office/excel/2006/main">
          <x14:cfRule type="expression" priority="343" id="{8B9A4664-C299-4A52-B90C-A52A6B7BA25D}">
            <xm:f>AE42=ISIC4!$B$24</xm:f>
            <x14:dxf>
              <fill>
                <patternFill>
                  <bgColor theme="2" tint="-0.24994659260841701"/>
                </patternFill>
              </fill>
            </x14:dxf>
          </x14:cfRule>
          <xm:sqref>AJ42</xm:sqref>
        </x14:conditionalFormatting>
        <x14:conditionalFormatting xmlns:xm="http://schemas.microsoft.com/office/excel/2006/main">
          <x14:cfRule type="expression" priority="334" id="{63B613A3-2F68-41D8-99A1-7FF43F6EF2C3}">
            <xm:f>$U40=Countries!$B$4</xm:f>
            <x14:dxf>
              <fill>
                <patternFill>
                  <bgColor theme="0" tint="-0.24994659260841701"/>
                </patternFill>
              </fill>
            </x14:dxf>
          </x14:cfRule>
          <x14:cfRule type="expression" priority="335" id="{F1260145-85D1-4904-9688-4FA6F3AE941F}">
            <xm:f>$U40&lt;&gt;Countries!$B$4</xm:f>
            <x14:dxf/>
          </x14:cfRule>
          <xm:sqref>Z40:AA40</xm:sqref>
        </x14:conditionalFormatting>
        <x14:conditionalFormatting xmlns:xm="http://schemas.microsoft.com/office/excel/2006/main">
          <x14:cfRule type="expression" priority="332" id="{A4BF75F0-31A1-4741-BF1E-FA6A1950661E}">
            <xm:f>$U41=Countries!$B$4</xm:f>
            <x14:dxf>
              <fill>
                <patternFill>
                  <bgColor theme="0" tint="-0.24994659260841701"/>
                </patternFill>
              </fill>
            </x14:dxf>
          </x14:cfRule>
          <x14:cfRule type="expression" priority="333" id="{C5CD6A57-3A21-40DE-B9A7-B0D4A77C0250}">
            <xm:f>$U41&lt;&gt;Countries!$B$4</xm:f>
            <x14:dxf/>
          </x14:cfRule>
          <xm:sqref>Z41:AA41</xm:sqref>
        </x14:conditionalFormatting>
        <x14:conditionalFormatting xmlns:xm="http://schemas.microsoft.com/office/excel/2006/main">
          <x14:cfRule type="expression" priority="331" id="{731C51E2-64C6-47BD-99BF-EEE011A770AA}">
            <xm:f>U40=Countries!$B$4</xm:f>
            <x14:dxf>
              <fill>
                <patternFill>
                  <bgColor theme="2" tint="-0.24994659260841701"/>
                </patternFill>
              </fill>
            </x14:dxf>
          </x14:cfRule>
          <xm:sqref>Z40:AA41</xm:sqref>
        </x14:conditionalFormatting>
        <x14:conditionalFormatting xmlns:xm="http://schemas.microsoft.com/office/excel/2006/main">
          <x14:cfRule type="expression" priority="330" id="{5BE905F7-5CFE-4C9E-A69E-88626E45EE25}">
            <xm:f>AE40=ISIC4!$B$24</xm:f>
            <x14:dxf>
              <fill>
                <patternFill>
                  <bgColor theme="2" tint="-0.24994659260841701"/>
                </patternFill>
              </fill>
            </x14:dxf>
          </x14:cfRule>
          <xm:sqref>AJ40:AJ41</xm:sqref>
        </x14:conditionalFormatting>
        <x14:conditionalFormatting xmlns:xm="http://schemas.microsoft.com/office/excel/2006/main">
          <x14:cfRule type="expression" priority="323" id="{52AF41A4-8AB9-4368-ABBF-C10E6CCA0AEF}">
            <xm:f>$U46=Countries!$B$4</xm:f>
            <x14:dxf>
              <fill>
                <patternFill>
                  <bgColor theme="0" tint="-0.24994659260841701"/>
                </patternFill>
              </fill>
            </x14:dxf>
          </x14:cfRule>
          <x14:cfRule type="expression" priority="324" id="{57A733FF-F13D-4663-BC0F-335DBFA7C896}">
            <xm:f>$U46&lt;&gt;Countries!$B$4</xm:f>
            <x14:dxf/>
          </x14:cfRule>
          <xm:sqref>Z46:AA46</xm:sqref>
        </x14:conditionalFormatting>
        <x14:conditionalFormatting xmlns:xm="http://schemas.microsoft.com/office/excel/2006/main">
          <x14:cfRule type="expression" priority="322" id="{0C400EAC-A709-49A7-9111-ED40DBCDF573}">
            <xm:f>U46=Countries!$B$4</xm:f>
            <x14:dxf>
              <fill>
                <patternFill>
                  <bgColor theme="2" tint="-0.24994659260841701"/>
                </patternFill>
              </fill>
            </x14:dxf>
          </x14:cfRule>
          <xm:sqref>Z46:AA46</xm:sqref>
        </x14:conditionalFormatting>
        <x14:conditionalFormatting xmlns:xm="http://schemas.microsoft.com/office/excel/2006/main">
          <x14:cfRule type="expression" priority="321" id="{86CFE376-BEBE-4CBF-AC61-C95B8427798D}">
            <xm:f>AE46=ISIC4!$B$24</xm:f>
            <x14:dxf>
              <fill>
                <patternFill>
                  <bgColor theme="2" tint="-0.24994659260841701"/>
                </patternFill>
              </fill>
            </x14:dxf>
          </x14:cfRule>
          <xm:sqref>AJ46</xm:sqref>
        </x14:conditionalFormatting>
        <x14:conditionalFormatting xmlns:xm="http://schemas.microsoft.com/office/excel/2006/main">
          <x14:cfRule type="expression" priority="314" id="{2C5A7585-108F-45CA-ADB0-2507086B6396}">
            <xm:f>$U43=Countries!$B$4</xm:f>
            <x14:dxf>
              <fill>
                <patternFill>
                  <bgColor theme="0" tint="-0.24994659260841701"/>
                </patternFill>
              </fill>
            </x14:dxf>
          </x14:cfRule>
          <x14:cfRule type="expression" priority="315" id="{C1481365-62F5-4581-8863-2E9558A206D0}">
            <xm:f>$U43&lt;&gt;Countries!$B$4</xm:f>
            <x14:dxf/>
          </x14:cfRule>
          <xm:sqref>Z43:AA43</xm:sqref>
        </x14:conditionalFormatting>
        <x14:conditionalFormatting xmlns:xm="http://schemas.microsoft.com/office/excel/2006/main">
          <x14:cfRule type="expression" priority="313" id="{2016D68A-FA9B-442E-9749-AF452BE21729}">
            <xm:f>U43=Countries!$B$4</xm:f>
            <x14:dxf>
              <fill>
                <patternFill>
                  <bgColor theme="2" tint="-0.24994659260841701"/>
                </patternFill>
              </fill>
            </x14:dxf>
          </x14:cfRule>
          <xm:sqref>Z43:AA43</xm:sqref>
        </x14:conditionalFormatting>
        <x14:conditionalFormatting xmlns:xm="http://schemas.microsoft.com/office/excel/2006/main">
          <x14:cfRule type="expression" priority="312" id="{0D7F3431-CC54-4BD8-B45A-483D5BCDB0D2}">
            <xm:f>AE43=ISIC4!$B$24</xm:f>
            <x14:dxf>
              <fill>
                <patternFill>
                  <bgColor theme="2" tint="-0.24994659260841701"/>
                </patternFill>
              </fill>
            </x14:dxf>
          </x14:cfRule>
          <xm:sqref>AJ43</xm:sqref>
        </x14:conditionalFormatting>
        <x14:conditionalFormatting xmlns:xm="http://schemas.microsoft.com/office/excel/2006/main">
          <x14:cfRule type="expression" priority="305" id="{EB2A66E1-F0EC-4C98-8C96-B7ACE6B60254}">
            <xm:f>$U45=Countries!$B$4</xm:f>
            <x14:dxf>
              <fill>
                <patternFill>
                  <bgColor theme="0" tint="-0.24994659260841701"/>
                </patternFill>
              </fill>
            </x14:dxf>
          </x14:cfRule>
          <x14:cfRule type="expression" priority="306" id="{863F23F0-8755-4708-9D3E-F79DD6715C2D}">
            <xm:f>$U45&lt;&gt;Countries!$B$4</xm:f>
            <x14:dxf/>
          </x14:cfRule>
          <xm:sqref>Z45:AA45</xm:sqref>
        </x14:conditionalFormatting>
        <x14:conditionalFormatting xmlns:xm="http://schemas.microsoft.com/office/excel/2006/main">
          <x14:cfRule type="expression" priority="304" id="{9EF0956E-1A94-4FDE-BE48-B7A87BA19FF9}">
            <xm:f>U45=Countries!$B$4</xm:f>
            <x14:dxf>
              <fill>
                <patternFill>
                  <bgColor theme="2" tint="-0.24994659260841701"/>
                </patternFill>
              </fill>
            </x14:dxf>
          </x14:cfRule>
          <xm:sqref>Z45:AA45</xm:sqref>
        </x14:conditionalFormatting>
        <x14:conditionalFormatting xmlns:xm="http://schemas.microsoft.com/office/excel/2006/main">
          <x14:cfRule type="expression" priority="303" id="{6B4647C1-AA3C-49D5-862B-6CDE323CA8B6}">
            <xm:f>AE45=ISIC4!$B$24</xm:f>
            <x14:dxf>
              <fill>
                <patternFill>
                  <bgColor theme="2" tint="-0.24994659260841701"/>
                </patternFill>
              </fill>
            </x14:dxf>
          </x14:cfRule>
          <xm:sqref>AJ45</xm:sqref>
        </x14:conditionalFormatting>
        <x14:conditionalFormatting xmlns:xm="http://schemas.microsoft.com/office/excel/2006/main">
          <x14:cfRule type="expression" priority="296" id="{ADDFC9AE-1559-4865-B362-3C85AC7421D6}">
            <xm:f>$U44=Countries!$B$4</xm:f>
            <x14:dxf>
              <fill>
                <patternFill>
                  <bgColor theme="0" tint="-0.24994659260841701"/>
                </patternFill>
              </fill>
            </x14:dxf>
          </x14:cfRule>
          <x14:cfRule type="expression" priority="297" id="{1BA35FE1-A4DF-438A-AB08-0303E2F7B04B}">
            <xm:f>$U44&lt;&gt;Countries!$B$4</xm:f>
            <x14:dxf/>
          </x14:cfRule>
          <xm:sqref>Z44:AA44</xm:sqref>
        </x14:conditionalFormatting>
        <x14:conditionalFormatting xmlns:xm="http://schemas.microsoft.com/office/excel/2006/main">
          <x14:cfRule type="expression" priority="295" id="{E1F067DD-062C-492D-8CEB-90684F0CB2D9}">
            <xm:f>U44=Countries!$B$4</xm:f>
            <x14:dxf>
              <fill>
                <patternFill>
                  <bgColor theme="2" tint="-0.24994659260841701"/>
                </patternFill>
              </fill>
            </x14:dxf>
          </x14:cfRule>
          <xm:sqref>Z44:AA44</xm:sqref>
        </x14:conditionalFormatting>
        <x14:conditionalFormatting xmlns:xm="http://schemas.microsoft.com/office/excel/2006/main">
          <x14:cfRule type="expression" priority="294" id="{F4E7D2BC-FC13-4334-B7E5-56A9E1D127B9}">
            <xm:f>AE44=ISIC4!$B$24</xm:f>
            <x14:dxf>
              <fill>
                <patternFill>
                  <bgColor theme="2" tint="-0.24994659260841701"/>
                </patternFill>
              </fill>
            </x14:dxf>
          </x14:cfRule>
          <xm:sqref>AJ44</xm:sqref>
        </x14:conditionalFormatting>
        <x14:conditionalFormatting xmlns:xm="http://schemas.microsoft.com/office/excel/2006/main">
          <x14:cfRule type="expression" priority="286" id="{BF1C15A8-7936-4139-BEFB-4F5C3B545C72}">
            <xm:f>$U59=Countries!$B$4</xm:f>
            <x14:dxf>
              <fill>
                <patternFill>
                  <bgColor theme="0" tint="-0.24994659260841701"/>
                </patternFill>
              </fill>
            </x14:dxf>
          </x14:cfRule>
          <x14:cfRule type="expression" priority="287" id="{25C23A89-1A72-4B77-92FA-0D954669AA99}">
            <xm:f>$U59&lt;&gt;Countries!$B$4</xm:f>
            <x14:dxf/>
          </x14:cfRule>
          <xm:sqref>Z59:AA59</xm:sqref>
        </x14:conditionalFormatting>
        <x14:conditionalFormatting xmlns:xm="http://schemas.microsoft.com/office/excel/2006/main">
          <x14:cfRule type="expression" priority="284" id="{FFEC1151-13AD-4A54-9CD0-2322747F3284}">
            <xm:f>$U60=Countries!$B$4</xm:f>
            <x14:dxf>
              <fill>
                <patternFill>
                  <bgColor theme="0" tint="-0.24994659260841701"/>
                </patternFill>
              </fill>
            </x14:dxf>
          </x14:cfRule>
          <x14:cfRule type="expression" priority="285" id="{08430998-EDE2-4BC2-8103-628EEB85830C}">
            <xm:f>$U60&lt;&gt;Countries!$B$4</xm:f>
            <x14:dxf/>
          </x14:cfRule>
          <xm:sqref>Z60:AA60</xm:sqref>
        </x14:conditionalFormatting>
        <x14:conditionalFormatting xmlns:xm="http://schemas.microsoft.com/office/excel/2006/main">
          <x14:cfRule type="expression" priority="283" id="{43D6A3D0-8703-4523-B26F-29AE4BBF957B}">
            <xm:f>U59=Countries!$B$4</xm:f>
            <x14:dxf>
              <fill>
                <patternFill>
                  <bgColor theme="2" tint="-0.24994659260841701"/>
                </patternFill>
              </fill>
            </x14:dxf>
          </x14:cfRule>
          <xm:sqref>Z59:AA60</xm:sqref>
        </x14:conditionalFormatting>
        <x14:conditionalFormatting xmlns:xm="http://schemas.microsoft.com/office/excel/2006/main">
          <x14:cfRule type="expression" priority="282" id="{E1570036-896F-4F3F-A77A-EEAFD21C22E2}">
            <xm:f>AE59=ISIC4!$B$24</xm:f>
            <x14:dxf>
              <fill>
                <patternFill>
                  <bgColor theme="2" tint="-0.24994659260841701"/>
                </patternFill>
              </fill>
            </x14:dxf>
          </x14:cfRule>
          <xm:sqref>AJ59:AJ60</xm:sqref>
        </x14:conditionalFormatting>
        <x14:conditionalFormatting xmlns:xm="http://schemas.microsoft.com/office/excel/2006/main">
          <x14:cfRule type="expression" priority="274" id="{9D94D1CB-B74F-4A2A-B8FD-AEAAD0FE13C4}">
            <xm:f>$U57=Countries!$B$4</xm:f>
            <x14:dxf>
              <fill>
                <patternFill>
                  <bgColor theme="0" tint="-0.24994659260841701"/>
                </patternFill>
              </fill>
            </x14:dxf>
          </x14:cfRule>
          <x14:cfRule type="expression" priority="275" id="{B18C6157-E551-4911-A539-50615AD8E3A4}">
            <xm:f>$U57&lt;&gt;Countries!$B$4</xm:f>
            <x14:dxf/>
          </x14:cfRule>
          <xm:sqref>Z57:AA57</xm:sqref>
        </x14:conditionalFormatting>
        <x14:conditionalFormatting xmlns:xm="http://schemas.microsoft.com/office/excel/2006/main">
          <x14:cfRule type="expression" priority="272" id="{70B78790-DF0B-4E2B-AFD7-BA26436821DC}">
            <xm:f>$U58=Countries!$B$4</xm:f>
            <x14:dxf>
              <fill>
                <patternFill>
                  <bgColor theme="0" tint="-0.24994659260841701"/>
                </patternFill>
              </fill>
            </x14:dxf>
          </x14:cfRule>
          <x14:cfRule type="expression" priority="273" id="{15D1324B-6E0B-42DF-B30B-2236812D5D0C}">
            <xm:f>$U58&lt;&gt;Countries!$B$4</xm:f>
            <x14:dxf/>
          </x14:cfRule>
          <xm:sqref>Z58:AA58</xm:sqref>
        </x14:conditionalFormatting>
        <x14:conditionalFormatting xmlns:xm="http://schemas.microsoft.com/office/excel/2006/main">
          <x14:cfRule type="expression" priority="271" id="{19BECF4D-7B3E-41E1-9772-BBE6C5FF5818}">
            <xm:f>U57=Countries!$B$4</xm:f>
            <x14:dxf>
              <fill>
                <patternFill>
                  <bgColor theme="2" tint="-0.24994659260841701"/>
                </patternFill>
              </fill>
            </x14:dxf>
          </x14:cfRule>
          <xm:sqref>Z57:AA58</xm:sqref>
        </x14:conditionalFormatting>
        <x14:conditionalFormatting xmlns:xm="http://schemas.microsoft.com/office/excel/2006/main">
          <x14:cfRule type="expression" priority="270" id="{F140171B-A78E-4DE6-94B8-468900ABE2EF}">
            <xm:f>AE57=ISIC4!$B$24</xm:f>
            <x14:dxf>
              <fill>
                <patternFill>
                  <bgColor theme="2" tint="-0.24994659260841701"/>
                </patternFill>
              </fill>
            </x14:dxf>
          </x14:cfRule>
          <xm:sqref>AJ57:AJ58</xm:sqref>
        </x14:conditionalFormatting>
        <x14:conditionalFormatting xmlns:xm="http://schemas.microsoft.com/office/excel/2006/main">
          <x14:cfRule type="expression" priority="262" id="{DA8ACC51-0E54-421A-B418-6DF7BEE165DE}">
            <xm:f>$U55=Countries!$B$4</xm:f>
            <x14:dxf>
              <fill>
                <patternFill>
                  <bgColor theme="0" tint="-0.24994659260841701"/>
                </patternFill>
              </fill>
            </x14:dxf>
          </x14:cfRule>
          <x14:cfRule type="expression" priority="263" id="{426238FD-6D6B-41F3-9CD6-69F52DAAEF09}">
            <xm:f>$U55&lt;&gt;Countries!$B$4</xm:f>
            <x14:dxf/>
          </x14:cfRule>
          <xm:sqref>Z55:AA55</xm:sqref>
        </x14:conditionalFormatting>
        <x14:conditionalFormatting xmlns:xm="http://schemas.microsoft.com/office/excel/2006/main">
          <x14:cfRule type="expression" priority="260" id="{EE9FA001-C0D9-492A-B64A-F46089006C2A}">
            <xm:f>$U56=Countries!$B$4</xm:f>
            <x14:dxf>
              <fill>
                <patternFill>
                  <bgColor theme="0" tint="-0.24994659260841701"/>
                </patternFill>
              </fill>
            </x14:dxf>
          </x14:cfRule>
          <x14:cfRule type="expression" priority="261" id="{4BF9C8BF-C7DD-4804-9B35-E6EEBC053D0D}">
            <xm:f>$U56&lt;&gt;Countries!$B$4</xm:f>
            <x14:dxf/>
          </x14:cfRule>
          <xm:sqref>Z56:AA56</xm:sqref>
        </x14:conditionalFormatting>
        <x14:conditionalFormatting xmlns:xm="http://schemas.microsoft.com/office/excel/2006/main">
          <x14:cfRule type="expression" priority="259" id="{E7916930-10C5-45FF-BE8D-EA95B9B1B438}">
            <xm:f>U55=Countries!$B$4</xm:f>
            <x14:dxf>
              <fill>
                <patternFill>
                  <bgColor theme="2" tint="-0.24994659260841701"/>
                </patternFill>
              </fill>
            </x14:dxf>
          </x14:cfRule>
          <xm:sqref>Z55:AA56</xm:sqref>
        </x14:conditionalFormatting>
        <x14:conditionalFormatting xmlns:xm="http://schemas.microsoft.com/office/excel/2006/main">
          <x14:cfRule type="expression" priority="258" id="{FA59F1F9-5C48-4BED-BDB7-45BC91159B9F}">
            <xm:f>AE55=ISIC4!$B$24</xm:f>
            <x14:dxf>
              <fill>
                <patternFill>
                  <bgColor theme="2" tint="-0.24994659260841701"/>
                </patternFill>
              </fill>
            </x14:dxf>
          </x14:cfRule>
          <xm:sqref>AJ55:AJ56</xm:sqref>
        </x14:conditionalFormatting>
        <x14:conditionalFormatting xmlns:xm="http://schemas.microsoft.com/office/excel/2006/main">
          <x14:cfRule type="expression" priority="250" id="{D680517C-6991-464C-B6A2-A9E778DD67EF}">
            <xm:f>$U53=Countries!$B$4</xm:f>
            <x14:dxf>
              <fill>
                <patternFill>
                  <bgColor theme="0" tint="-0.24994659260841701"/>
                </patternFill>
              </fill>
            </x14:dxf>
          </x14:cfRule>
          <x14:cfRule type="expression" priority="251" id="{EF23EECF-7CC7-4566-8FFC-8963BF434F37}">
            <xm:f>$U53&lt;&gt;Countries!$B$4</xm:f>
            <x14:dxf/>
          </x14:cfRule>
          <xm:sqref>Z53:AA53</xm:sqref>
        </x14:conditionalFormatting>
        <x14:conditionalFormatting xmlns:xm="http://schemas.microsoft.com/office/excel/2006/main">
          <x14:cfRule type="expression" priority="248" id="{F634970F-004D-45F8-9E28-B534687A13F0}">
            <xm:f>$U54=Countries!$B$4</xm:f>
            <x14:dxf>
              <fill>
                <patternFill>
                  <bgColor theme="0" tint="-0.24994659260841701"/>
                </patternFill>
              </fill>
            </x14:dxf>
          </x14:cfRule>
          <x14:cfRule type="expression" priority="249" id="{BB474EFF-DED7-4F24-B9EE-0A620E209F07}">
            <xm:f>$U54&lt;&gt;Countries!$B$4</xm:f>
            <x14:dxf/>
          </x14:cfRule>
          <xm:sqref>Z54:AA54</xm:sqref>
        </x14:conditionalFormatting>
        <x14:conditionalFormatting xmlns:xm="http://schemas.microsoft.com/office/excel/2006/main">
          <x14:cfRule type="expression" priority="247" id="{45E29598-22E9-4AFC-B3FC-07780B499AFA}">
            <xm:f>U53=Countries!$B$4</xm:f>
            <x14:dxf>
              <fill>
                <patternFill>
                  <bgColor theme="2" tint="-0.24994659260841701"/>
                </patternFill>
              </fill>
            </x14:dxf>
          </x14:cfRule>
          <xm:sqref>Z53:AA54</xm:sqref>
        </x14:conditionalFormatting>
        <x14:conditionalFormatting xmlns:xm="http://schemas.microsoft.com/office/excel/2006/main">
          <x14:cfRule type="expression" priority="246" id="{3EFAE310-F0DC-4DB8-98DA-CF66358C30A3}">
            <xm:f>AE53=ISIC4!$B$24</xm:f>
            <x14:dxf>
              <fill>
                <patternFill>
                  <bgColor theme="2" tint="-0.24994659260841701"/>
                </patternFill>
              </fill>
            </x14:dxf>
          </x14:cfRule>
          <xm:sqref>AJ53:AJ54</xm:sqref>
        </x14:conditionalFormatting>
        <x14:conditionalFormatting xmlns:xm="http://schemas.microsoft.com/office/excel/2006/main">
          <x14:cfRule type="expression" priority="227" id="{EF7AA4DC-A08E-4A1D-AE35-0C52D53755D5}">
            <xm:f>$U76=Countries!$B$4</xm:f>
            <x14:dxf>
              <fill>
                <patternFill>
                  <bgColor theme="0" tint="-0.24994659260841701"/>
                </patternFill>
              </fill>
            </x14:dxf>
          </x14:cfRule>
          <x14:cfRule type="expression" priority="228" id="{5C16A66E-F8BD-4425-B504-60DF1047F84E}">
            <xm:f>$U76&lt;&gt;Countries!$B$4</xm:f>
            <x14:dxf/>
          </x14:cfRule>
          <xm:sqref>Z76:AA76</xm:sqref>
        </x14:conditionalFormatting>
        <x14:conditionalFormatting xmlns:xm="http://schemas.microsoft.com/office/excel/2006/main">
          <x14:cfRule type="expression" priority="224" id="{A7BBA1A8-B8EA-4927-AC2E-61B0FD9BF974}">
            <xm:f>U76=Countries!$B$4</xm:f>
            <x14:dxf>
              <fill>
                <patternFill>
                  <bgColor theme="2" tint="-0.24994659260841701"/>
                </patternFill>
              </fill>
            </x14:dxf>
          </x14:cfRule>
          <xm:sqref>Z76:AA76</xm:sqref>
        </x14:conditionalFormatting>
        <x14:conditionalFormatting xmlns:xm="http://schemas.microsoft.com/office/excel/2006/main">
          <x14:cfRule type="expression" priority="216" id="{B6B14393-FEA6-4ED6-AA0D-67A40DC85677}">
            <xm:f>$U74=Countries!$B$4</xm:f>
            <x14:dxf>
              <fill>
                <patternFill>
                  <bgColor theme="0" tint="-0.24994659260841701"/>
                </patternFill>
              </fill>
            </x14:dxf>
          </x14:cfRule>
          <x14:cfRule type="expression" priority="217" id="{BF491F0A-BA45-4E8F-8675-C8B1499E476F}">
            <xm:f>$U74&lt;&gt;Countries!$B$4</xm:f>
            <x14:dxf/>
          </x14:cfRule>
          <xm:sqref>Z74:AA74</xm:sqref>
        </x14:conditionalFormatting>
        <x14:conditionalFormatting xmlns:xm="http://schemas.microsoft.com/office/excel/2006/main">
          <x14:cfRule type="expression" priority="214" id="{EDB75849-E0BE-43FB-A66C-8BADDBB78483}">
            <xm:f>$U75=Countries!$B$4</xm:f>
            <x14:dxf>
              <fill>
                <patternFill>
                  <bgColor theme="0" tint="-0.24994659260841701"/>
                </patternFill>
              </fill>
            </x14:dxf>
          </x14:cfRule>
          <x14:cfRule type="expression" priority="215" id="{9FDB14B6-E1CE-4AEA-9262-D065049C1F84}">
            <xm:f>$U75&lt;&gt;Countries!$B$4</xm:f>
            <x14:dxf/>
          </x14:cfRule>
          <xm:sqref>Z75:AA75</xm:sqref>
        </x14:conditionalFormatting>
        <x14:conditionalFormatting xmlns:xm="http://schemas.microsoft.com/office/excel/2006/main">
          <x14:cfRule type="expression" priority="213" id="{F879CF7F-2C7B-476A-B1A2-29990F6EE108}">
            <xm:f>U74=Countries!$B$4</xm:f>
            <x14:dxf>
              <fill>
                <patternFill>
                  <bgColor theme="2" tint="-0.24994659260841701"/>
                </patternFill>
              </fill>
            </x14:dxf>
          </x14:cfRule>
          <xm:sqref>Z74:AA75</xm:sqref>
        </x14:conditionalFormatting>
        <x14:conditionalFormatting xmlns:xm="http://schemas.microsoft.com/office/excel/2006/main">
          <x14:cfRule type="expression" priority="159" id="{2D040B33-4ED3-4444-9CB2-655DFAF04AA4}">
            <xm:f>$U70=Countries!$B$4</xm:f>
            <x14:dxf>
              <fill>
                <patternFill>
                  <bgColor theme="0" tint="-0.24994659260841701"/>
                </patternFill>
              </fill>
            </x14:dxf>
          </x14:cfRule>
          <x14:cfRule type="expression" priority="160" id="{504A55CC-F771-4313-BAD1-7A07DE6D8ACC}">
            <xm:f>$U70&lt;&gt;Countries!$B$4</xm:f>
            <x14:dxf/>
          </x14:cfRule>
          <xm:sqref>Z70:AA70</xm:sqref>
        </x14:conditionalFormatting>
        <x14:conditionalFormatting xmlns:xm="http://schemas.microsoft.com/office/excel/2006/main">
          <x14:cfRule type="expression" priority="157" id="{DBAC8B93-B343-470A-9C16-44FB7A4E33C2}">
            <xm:f>$U73=Countries!$B$4</xm:f>
            <x14:dxf>
              <fill>
                <patternFill>
                  <bgColor theme="0" tint="-0.24994659260841701"/>
                </patternFill>
              </fill>
            </x14:dxf>
          </x14:cfRule>
          <x14:cfRule type="expression" priority="158" id="{15D3E73B-24B1-410C-B556-BA5A35CA0B2C}">
            <xm:f>$U73&lt;&gt;Countries!$B$4</xm:f>
            <x14:dxf/>
          </x14:cfRule>
          <xm:sqref>Z73:AA73</xm:sqref>
        </x14:conditionalFormatting>
        <x14:conditionalFormatting xmlns:xm="http://schemas.microsoft.com/office/excel/2006/main">
          <x14:cfRule type="expression" priority="156" id="{6D465B8E-6A91-4EC7-B197-5DAD462E67C1}">
            <xm:f>U70=Countries!$B$4</xm:f>
            <x14:dxf>
              <fill>
                <patternFill>
                  <bgColor theme="2" tint="-0.24994659260841701"/>
                </patternFill>
              </fill>
            </x14:dxf>
          </x14:cfRule>
          <xm:sqref>Z70:AA70 Z73:AA73</xm:sqref>
        </x14:conditionalFormatting>
        <x14:conditionalFormatting xmlns:xm="http://schemas.microsoft.com/office/excel/2006/main">
          <x14:cfRule type="expression" priority="147" id="{7C830ABD-EFAC-4DED-9BD0-8B4D1CAB2BC6}">
            <xm:f>$U68=Countries!$B$4</xm:f>
            <x14:dxf>
              <fill>
                <patternFill>
                  <bgColor theme="0" tint="-0.24994659260841701"/>
                </patternFill>
              </fill>
            </x14:dxf>
          </x14:cfRule>
          <x14:cfRule type="expression" priority="148" id="{50A240C4-AAF5-4541-94CB-D1BF2AB05367}">
            <xm:f>$U68&lt;&gt;Countries!$B$4</xm:f>
            <x14:dxf/>
          </x14:cfRule>
          <xm:sqref>Z68:AA68</xm:sqref>
        </x14:conditionalFormatting>
        <x14:conditionalFormatting xmlns:xm="http://schemas.microsoft.com/office/excel/2006/main">
          <x14:cfRule type="expression" priority="145" id="{C19AED88-DC2A-4421-B38B-1432A28BE300}">
            <xm:f>$U69=Countries!$B$4</xm:f>
            <x14:dxf>
              <fill>
                <patternFill>
                  <bgColor theme="0" tint="-0.24994659260841701"/>
                </patternFill>
              </fill>
            </x14:dxf>
          </x14:cfRule>
          <x14:cfRule type="expression" priority="146" id="{331EA058-3257-4BFD-B932-45FF4D3CEB09}">
            <xm:f>$U69&lt;&gt;Countries!$B$4</xm:f>
            <x14:dxf/>
          </x14:cfRule>
          <xm:sqref>Z69:AA69</xm:sqref>
        </x14:conditionalFormatting>
        <x14:conditionalFormatting xmlns:xm="http://schemas.microsoft.com/office/excel/2006/main">
          <x14:cfRule type="expression" priority="144" id="{BCAA9FB9-BDD1-4758-8C3F-3615CE8A7C17}">
            <xm:f>U68=Countries!$B$4</xm:f>
            <x14:dxf>
              <fill>
                <patternFill>
                  <bgColor theme="2" tint="-0.24994659260841701"/>
                </patternFill>
              </fill>
            </x14:dxf>
          </x14:cfRule>
          <xm:sqref>Z68:AA69</xm:sqref>
        </x14:conditionalFormatting>
        <x14:conditionalFormatting xmlns:xm="http://schemas.microsoft.com/office/excel/2006/main">
          <x14:cfRule type="expression" priority="135" id="{3CEEBF6D-C252-4C9B-BA88-469D9331E7D6}">
            <xm:f>$U66=Countries!$B$4</xm:f>
            <x14:dxf>
              <fill>
                <patternFill>
                  <bgColor theme="0" tint="-0.24994659260841701"/>
                </patternFill>
              </fill>
            </x14:dxf>
          </x14:cfRule>
          <x14:cfRule type="expression" priority="136" id="{FB3076DD-2AF4-4798-B145-8C11D81F28B8}">
            <xm:f>$U66&lt;&gt;Countries!$B$4</xm:f>
            <x14:dxf/>
          </x14:cfRule>
          <xm:sqref>Z66:AA66</xm:sqref>
        </x14:conditionalFormatting>
        <x14:conditionalFormatting xmlns:xm="http://schemas.microsoft.com/office/excel/2006/main">
          <x14:cfRule type="expression" priority="133" id="{CB1FAF6B-7679-461B-AB54-D7D592352891}">
            <xm:f>$U67=Countries!$B$4</xm:f>
            <x14:dxf>
              <fill>
                <patternFill>
                  <bgColor theme="0" tint="-0.24994659260841701"/>
                </patternFill>
              </fill>
            </x14:dxf>
          </x14:cfRule>
          <x14:cfRule type="expression" priority="134" id="{922D9A06-B8E0-4D09-8CE2-1B948403DA2F}">
            <xm:f>$U67&lt;&gt;Countries!$B$4</xm:f>
            <x14:dxf/>
          </x14:cfRule>
          <xm:sqref>Z67:AA67</xm:sqref>
        </x14:conditionalFormatting>
        <x14:conditionalFormatting xmlns:xm="http://schemas.microsoft.com/office/excel/2006/main">
          <x14:cfRule type="expression" priority="132" id="{3F32A5D2-AB20-467F-8DC8-63DF69578FD4}">
            <xm:f>U66=Countries!$B$4</xm:f>
            <x14:dxf>
              <fill>
                <patternFill>
                  <bgColor theme="2" tint="-0.24994659260841701"/>
                </patternFill>
              </fill>
            </x14:dxf>
          </x14:cfRule>
          <xm:sqref>Z66:AA67</xm:sqref>
        </x14:conditionalFormatting>
        <x14:conditionalFormatting xmlns:xm="http://schemas.microsoft.com/office/excel/2006/main">
          <x14:cfRule type="expression" priority="125" id="{89C1BCE9-965A-44A6-952D-F4989C3494C2}">
            <xm:f>$U72=Countries!$B$4</xm:f>
            <x14:dxf>
              <fill>
                <patternFill>
                  <bgColor theme="0" tint="-0.24994659260841701"/>
                </patternFill>
              </fill>
            </x14:dxf>
          </x14:cfRule>
          <x14:cfRule type="expression" priority="126" id="{747EBC3B-88C4-4154-8A06-E24413561365}">
            <xm:f>$U72&lt;&gt;Countries!$B$4</xm:f>
            <x14:dxf/>
          </x14:cfRule>
          <xm:sqref>Z72:AA72</xm:sqref>
        </x14:conditionalFormatting>
        <x14:conditionalFormatting xmlns:xm="http://schemas.microsoft.com/office/excel/2006/main">
          <x14:cfRule type="expression" priority="124" id="{AD39AA48-32C2-4197-A6C2-294943E22B7E}">
            <xm:f>U72=Countries!$B$4</xm:f>
            <x14:dxf>
              <fill>
                <patternFill>
                  <bgColor theme="2" tint="-0.24994659260841701"/>
                </patternFill>
              </fill>
            </x14:dxf>
          </x14:cfRule>
          <xm:sqref>Z72:AA72</xm:sqref>
        </x14:conditionalFormatting>
        <x14:conditionalFormatting xmlns:xm="http://schemas.microsoft.com/office/excel/2006/main">
          <x14:cfRule type="expression" priority="117" id="{7C75B567-96DD-4CDE-9720-E4A2C84DE407}">
            <xm:f>$U71=Countries!$B$4</xm:f>
            <x14:dxf>
              <fill>
                <patternFill>
                  <bgColor theme="0" tint="-0.24994659260841701"/>
                </patternFill>
              </fill>
            </x14:dxf>
          </x14:cfRule>
          <x14:cfRule type="expression" priority="118" id="{C3ADC681-E37D-405E-898F-A1596354FC25}">
            <xm:f>$U71&lt;&gt;Countries!$B$4</xm:f>
            <x14:dxf/>
          </x14:cfRule>
          <xm:sqref>Z71:AA71</xm:sqref>
        </x14:conditionalFormatting>
        <x14:conditionalFormatting xmlns:xm="http://schemas.microsoft.com/office/excel/2006/main">
          <x14:cfRule type="expression" priority="116" id="{98A70B6B-B873-47FC-81BB-EB50923A906C}">
            <xm:f>U71=Countries!$B$4</xm:f>
            <x14:dxf>
              <fill>
                <patternFill>
                  <bgColor theme="2" tint="-0.24994659260841701"/>
                </patternFill>
              </fill>
            </x14:dxf>
          </x14:cfRule>
          <xm:sqref>Z71:AA71</xm:sqref>
        </x14:conditionalFormatting>
        <x14:conditionalFormatting xmlns:xm="http://schemas.microsoft.com/office/excel/2006/main">
          <x14:cfRule type="expression" priority="112" id="{1C985EC9-F7BD-45D2-80BF-D82D94435D07}">
            <xm:f>AE74=ISIC4!$B$24</xm:f>
            <x14:dxf>
              <fill>
                <patternFill>
                  <bgColor theme="2" tint="-0.24994659260841701"/>
                </patternFill>
              </fill>
            </x14:dxf>
          </x14:cfRule>
          <xm:sqref>AJ74:AJ76</xm:sqref>
        </x14:conditionalFormatting>
        <x14:conditionalFormatting xmlns:xm="http://schemas.microsoft.com/office/excel/2006/main">
          <x14:cfRule type="expression" priority="111" id="{C49E666B-557D-414B-9971-4EF0B3CF51ED}">
            <xm:f>AE65=ISIC4!$B$24</xm:f>
            <x14:dxf>
              <fill>
                <patternFill>
                  <bgColor theme="2" tint="-0.24994659260841701"/>
                </patternFill>
              </fill>
            </x14:dxf>
          </x14:cfRule>
          <xm:sqref>AJ65</xm:sqref>
        </x14:conditionalFormatting>
        <x14:conditionalFormatting xmlns:xm="http://schemas.microsoft.com/office/excel/2006/main">
          <x14:cfRule type="expression" priority="110" id="{FAD709A4-1702-49D1-A615-7DC1647C8C43}">
            <xm:f>AE72=ISIC4!$B$24</xm:f>
            <x14:dxf>
              <fill>
                <patternFill>
                  <bgColor theme="2" tint="-0.24994659260841701"/>
                </patternFill>
              </fill>
            </x14:dxf>
          </x14:cfRule>
          <xm:sqref>AJ72:AJ73</xm:sqref>
        </x14:conditionalFormatting>
        <x14:conditionalFormatting xmlns:xm="http://schemas.microsoft.com/office/excel/2006/main">
          <x14:cfRule type="expression" priority="109" id="{03B3C040-D5FF-4A25-BB47-61B5300D54DB}">
            <xm:f>AE70=ISIC4!$B$24</xm:f>
            <x14:dxf>
              <fill>
                <patternFill>
                  <bgColor theme="2" tint="-0.24994659260841701"/>
                </patternFill>
              </fill>
            </x14:dxf>
          </x14:cfRule>
          <xm:sqref>AJ70:AJ71</xm:sqref>
        </x14:conditionalFormatting>
        <x14:conditionalFormatting xmlns:xm="http://schemas.microsoft.com/office/excel/2006/main">
          <x14:cfRule type="expression" priority="108" id="{F7F0A41D-52E0-4F2C-84AF-26D25B3FEF00}">
            <xm:f>AE68=ISIC4!$B$24</xm:f>
            <x14:dxf>
              <fill>
                <patternFill>
                  <bgColor theme="2" tint="-0.24994659260841701"/>
                </patternFill>
              </fill>
            </x14:dxf>
          </x14:cfRule>
          <xm:sqref>AJ68:AJ69</xm:sqref>
        </x14:conditionalFormatting>
        <x14:conditionalFormatting xmlns:xm="http://schemas.microsoft.com/office/excel/2006/main">
          <x14:cfRule type="expression" priority="107" id="{8632E70C-2861-491D-8C8B-A2A566D390B6}">
            <xm:f>AE66=ISIC4!$B$24</xm:f>
            <x14:dxf>
              <fill>
                <patternFill>
                  <bgColor theme="2" tint="-0.24994659260841701"/>
                </patternFill>
              </fill>
            </x14:dxf>
          </x14:cfRule>
          <xm:sqref>AJ66:AJ67</xm:sqref>
        </x14:conditionalFormatting>
        <x14:conditionalFormatting xmlns:xm="http://schemas.microsoft.com/office/excel/2006/main">
          <x14:cfRule type="expression" priority="101" id="{0A6FC622-8B2E-4DE3-A461-B5F041D06350}">
            <xm:f>$U47=Countries!$B$4</xm:f>
            <x14:dxf>
              <fill>
                <patternFill>
                  <bgColor theme="0" tint="-0.24994659260841701"/>
                </patternFill>
              </fill>
            </x14:dxf>
          </x14:cfRule>
          <x14:cfRule type="expression" priority="102" id="{620637D0-A535-481E-BCF3-026A87FBF91A}">
            <xm:f>$U47&lt;&gt;Countries!$B$4</xm:f>
            <x14:dxf/>
          </x14:cfRule>
          <xm:sqref>Z47:AA50</xm:sqref>
        </x14:conditionalFormatting>
        <x14:conditionalFormatting xmlns:xm="http://schemas.microsoft.com/office/excel/2006/main">
          <x14:cfRule type="expression" priority="100" id="{57256CEE-AD36-4CFD-B6D4-C71E1931C740}">
            <xm:f>U47=Countries!$B$4</xm:f>
            <x14:dxf>
              <fill>
                <patternFill>
                  <bgColor theme="2" tint="-0.24994659260841701"/>
                </patternFill>
              </fill>
            </x14:dxf>
          </x14:cfRule>
          <xm:sqref>Z47:AA50</xm:sqref>
        </x14:conditionalFormatting>
        <x14:conditionalFormatting xmlns:xm="http://schemas.microsoft.com/office/excel/2006/main">
          <x14:cfRule type="expression" priority="98" id="{FECE6F59-32FB-4C1C-B628-535C6FCB5770}">
            <xm:f>$U61=Countries!$B$4</xm:f>
            <x14:dxf>
              <fill>
                <patternFill>
                  <bgColor theme="0" tint="-0.24994659260841701"/>
                </patternFill>
              </fill>
            </x14:dxf>
          </x14:cfRule>
          <x14:cfRule type="expression" priority="99" id="{DD467BA7-4764-4DC5-BB1F-2985AD0CFD22}">
            <xm:f>$U61&lt;&gt;Countries!$B$4</xm:f>
            <x14:dxf/>
          </x14:cfRule>
          <xm:sqref>Z61:AA63</xm:sqref>
        </x14:conditionalFormatting>
        <x14:conditionalFormatting xmlns:xm="http://schemas.microsoft.com/office/excel/2006/main">
          <x14:cfRule type="expression" priority="97" id="{99C0B815-A098-43FC-86E2-3A9F796E7CF9}">
            <xm:f>U61=Countries!$B$4</xm:f>
            <x14:dxf>
              <fill>
                <patternFill>
                  <bgColor theme="2" tint="-0.24994659260841701"/>
                </patternFill>
              </fill>
            </x14:dxf>
          </x14:cfRule>
          <xm:sqref>Z61:AA63</xm:sqref>
        </x14:conditionalFormatting>
        <x14:conditionalFormatting xmlns:xm="http://schemas.microsoft.com/office/excel/2006/main">
          <x14:cfRule type="expression" priority="2" id="{4681ECEA-52E1-4CFE-8CBE-A87A6A75CFCC}">
            <xm:f>$U9=Countries!$B$4</xm:f>
            <x14:dxf>
              <fill>
                <patternFill>
                  <bgColor theme="0" tint="-0.24994659260841701"/>
                </patternFill>
              </fill>
            </x14:dxf>
          </x14:cfRule>
          <x14:cfRule type="expression" priority="3" id="{1603470A-7D2D-4547-BF6C-C9F1FA0B752F}">
            <xm:f>$U9&lt;&gt;Countries!$B$4</xm:f>
            <x14:dxf/>
          </x14:cfRule>
          <xm:sqref>BX9:BY9</xm:sqref>
        </x14:conditionalFormatting>
        <x14:conditionalFormatting xmlns:xm="http://schemas.microsoft.com/office/excel/2006/main">
          <x14:cfRule type="expression" priority="1" id="{27121291-040C-48A5-882B-49C6A204F23C}">
            <xm:f>BT9=Countries!$B$4</xm:f>
            <x14:dxf>
              <fill>
                <patternFill>
                  <bgColor theme="2" tint="-0.24994659260841701"/>
                </patternFill>
              </fill>
            </x14:dxf>
          </x14:cfRule>
          <xm:sqref>BX9:BY9</xm:sqref>
        </x14:conditionalFormatting>
      </x14:conditionalFormattings>
    </ext>
    <ext xmlns:x14="http://schemas.microsoft.com/office/spreadsheetml/2009/9/main" uri="{CCE6A557-97BC-4b89-ADB6-D9C93CAAB3DF}">
      <x14:dataValidations xmlns:xm="http://schemas.microsoft.com/office/excel/2006/main" xWindow="774" yWindow="879" count="2">
        <x14:dataValidation type="list" allowBlank="1" showInputMessage="1" showErrorMessage="1" xr:uid="{0F6B6944-7D77-4500-BD49-AD249EEBCE9D}">
          <x14:formula1>
            <xm:f>Countries!$B$4:$B$224</xm:f>
          </x14:formula1>
          <xm:sqref>U39:U50 U52:U63 U29:U37 U28:Y28 U65:U76 BN9:BW9</xm:sqref>
        </x14:dataValidation>
        <x14:dataValidation type="list" allowBlank="1" showInputMessage="1" showErrorMessage="1" xr:uid="{0D38C073-D22D-4F97-8DCC-2EC9C1658DD8}">
          <x14:formula1>
            <xm:f>ISIC4!$B$24:$B$53</xm:f>
          </x14:formula1>
          <xm:sqref>AE39:AG50 AE28:AG37 AE52:AG63 AE65:AG76 CC9:CN9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327DB-701F-419D-8F58-89BCF5B4A269}">
  <sheetPr codeName="Sheet2"/>
  <dimension ref="B1:AA278"/>
  <sheetViews>
    <sheetView view="pageBreakPreview" zoomScaleNormal="100" zoomScaleSheetLayoutView="100" workbookViewId="0">
      <selection activeCell="AI15" sqref="AI15"/>
    </sheetView>
  </sheetViews>
  <sheetFormatPr defaultRowHeight="15"/>
  <cols>
    <col min="2" max="2" width="71.28515625" bestFit="1" customWidth="1"/>
    <col min="3" max="3" width="7.85546875" customWidth="1"/>
    <col min="5" max="5" width="49" hidden="1" customWidth="1"/>
    <col min="6" max="6" width="0" hidden="1" customWidth="1"/>
    <col min="7" max="7" width="5.5703125" hidden="1" customWidth="1"/>
    <col min="8" max="8" width="59" hidden="1" customWidth="1"/>
    <col min="9" max="10" width="4.42578125" hidden="1" customWidth="1"/>
    <col min="11" max="12" width="0" hidden="1" customWidth="1"/>
    <col min="13" max="13" width="34" hidden="1" customWidth="1"/>
    <col min="14" max="14" width="26.42578125" hidden="1" customWidth="1"/>
    <col min="15" max="16" width="0" hidden="1" customWidth="1"/>
    <col min="17" max="18" width="9.140625" hidden="1" customWidth="1"/>
    <col min="19" max="19" width="0" hidden="1" customWidth="1"/>
    <col min="20" max="20" width="9.5703125" hidden="1" customWidth="1"/>
    <col min="21" max="21" width="16.140625" hidden="1" customWidth="1"/>
    <col min="22" max="22" width="15.140625" hidden="1" customWidth="1"/>
    <col min="23" max="23" width="0" hidden="1" customWidth="1"/>
    <col min="24" max="24" width="42.140625" hidden="1" customWidth="1"/>
    <col min="25" max="28" width="0" hidden="1" customWidth="1"/>
  </cols>
  <sheetData>
    <row r="1" spans="2:27" ht="27" thickBot="1">
      <c r="X1" s="87" t="s">
        <v>1593</v>
      </c>
      <c r="Y1" s="87"/>
      <c r="Z1" s="87"/>
      <c r="AA1" s="87"/>
    </row>
    <row r="2" spans="2:27" ht="49.5" thickBot="1">
      <c r="B2" s="701"/>
      <c r="C2" s="702"/>
      <c r="K2" s="9" t="s">
        <v>34</v>
      </c>
      <c r="L2" s="9"/>
      <c r="M2" s="9" t="s">
        <v>35</v>
      </c>
      <c r="N2" s="10" t="s">
        <v>36</v>
      </c>
      <c r="O2" s="26" t="s">
        <v>939</v>
      </c>
      <c r="P2" s="26" t="s">
        <v>940</v>
      </c>
      <c r="T2" s="9" t="s">
        <v>34</v>
      </c>
      <c r="U2" s="9" t="s">
        <v>35</v>
      </c>
      <c r="V2" s="10" t="s">
        <v>36</v>
      </c>
      <c r="X2" s="34" t="s">
        <v>1262</v>
      </c>
      <c r="Y2" s="35" t="s">
        <v>1263</v>
      </c>
      <c r="Z2" s="35" t="s">
        <v>1264</v>
      </c>
      <c r="AA2" s="36" t="s">
        <v>1265</v>
      </c>
    </row>
    <row r="3" spans="2:27" ht="21.75" thickBot="1">
      <c r="B3" s="93" t="s">
        <v>1546</v>
      </c>
      <c r="C3" s="94" t="s">
        <v>1545</v>
      </c>
      <c r="K3" s="9"/>
      <c r="L3" s="9"/>
      <c r="M3" s="9"/>
      <c r="N3" s="10"/>
      <c r="O3" s="26"/>
      <c r="P3" s="26"/>
      <c r="T3" s="9"/>
      <c r="U3" s="9"/>
      <c r="V3" s="10"/>
      <c r="X3" s="89"/>
      <c r="Y3" s="90"/>
      <c r="Z3" s="90"/>
      <c r="AA3" s="91"/>
    </row>
    <row r="4" spans="2:27" ht="15.75" thickBot="1">
      <c r="B4" s="92" t="s">
        <v>1547</v>
      </c>
      <c r="C4" s="101" t="s">
        <v>1659</v>
      </c>
      <c r="E4" t="str">
        <f>CONCATENATE(M4,O$2,N4)</f>
        <v>United Arab Emirates / الامارات العربية المتحدة</v>
      </c>
      <c r="F4" t="str">
        <f>L4</f>
        <v>ARE</v>
      </c>
      <c r="H4" t="str">
        <f>CONCATENATE(M4,O$2,N4,P$2,K4)</f>
        <v>United Arab Emirates / الامارات العربية المتحدة - AE</v>
      </c>
      <c r="J4" s="11">
        <v>1</v>
      </c>
      <c r="K4" s="12" t="s">
        <v>37</v>
      </c>
      <c r="L4" s="13" t="str">
        <f>+VLOOKUP($K4,$Y$4:$Z$253,2,FALSE)</f>
        <v>ARE</v>
      </c>
      <c r="M4" s="13" t="s">
        <v>941</v>
      </c>
      <c r="N4" s="14" t="s">
        <v>38</v>
      </c>
      <c r="S4">
        <v>1</v>
      </c>
      <c r="T4" s="15" t="s">
        <v>37</v>
      </c>
      <c r="U4" s="15" t="s">
        <v>39</v>
      </c>
      <c r="V4" s="15" t="s">
        <v>38</v>
      </c>
      <c r="X4" s="33" t="s">
        <v>41</v>
      </c>
      <c r="Y4" s="33" t="s">
        <v>40</v>
      </c>
      <c r="Z4" s="33" t="s">
        <v>1266</v>
      </c>
      <c r="AA4" s="33">
        <v>4</v>
      </c>
    </row>
    <row r="5" spans="2:27" ht="15.75" thickBot="1">
      <c r="B5" s="92" t="s">
        <v>1325</v>
      </c>
      <c r="C5" s="2" t="s">
        <v>1232</v>
      </c>
      <c r="J5" s="11"/>
      <c r="K5" s="16"/>
      <c r="L5" s="17"/>
      <c r="M5" s="17"/>
      <c r="N5" s="18"/>
      <c r="T5" s="15"/>
      <c r="U5" s="15"/>
      <c r="V5" s="15"/>
      <c r="X5" s="33"/>
      <c r="Y5" s="33"/>
      <c r="Z5" s="33"/>
      <c r="AA5" s="33"/>
    </row>
    <row r="6" spans="2:27" ht="15.75" thickBot="1">
      <c r="B6" s="92" t="s">
        <v>1326</v>
      </c>
      <c r="C6" s="2" t="s">
        <v>1266</v>
      </c>
      <c r="E6" t="str">
        <f t="shared" ref="E6:E16" si="0">CONCATENATE(M6,O$2,N6)</f>
        <v>Afghanistan / أفغانستان</v>
      </c>
      <c r="F6" t="str">
        <f t="shared" ref="F6:F16" si="1">L6</f>
        <v>AFG</v>
      </c>
      <c r="H6" t="str">
        <f>CONCATENATE(M6,O$2,N6,P$2,K6)</f>
        <v>Afghanistan / أفغانستان - AF</v>
      </c>
      <c r="J6" s="11">
        <v>95</v>
      </c>
      <c r="K6" s="16" t="s">
        <v>40</v>
      </c>
      <c r="L6" s="17" t="str">
        <f t="shared" ref="L6:L37" si="2">+VLOOKUP($K6,$Y$4:$Z$253,2,FALSE)</f>
        <v>AFG</v>
      </c>
      <c r="M6" s="17" t="s">
        <v>41</v>
      </c>
      <c r="N6" s="18" t="s">
        <v>42</v>
      </c>
      <c r="S6">
        <v>95</v>
      </c>
      <c r="T6" s="15" t="s">
        <v>40</v>
      </c>
      <c r="U6" s="15" t="s">
        <v>43</v>
      </c>
      <c r="V6" s="15" t="s">
        <v>42</v>
      </c>
      <c r="X6" s="33" t="s">
        <v>52</v>
      </c>
      <c r="Y6" s="33" t="s">
        <v>51</v>
      </c>
      <c r="Z6" s="33" t="s">
        <v>1267</v>
      </c>
      <c r="AA6" s="33">
        <v>8</v>
      </c>
    </row>
    <row r="7" spans="2:27" ht="15.75" thickBot="1">
      <c r="B7" s="92" t="s">
        <v>1327</v>
      </c>
      <c r="C7" s="2" t="s">
        <v>1282</v>
      </c>
      <c r="E7" t="str">
        <f t="shared" si="0"/>
        <v>Antigua / انتيغوا وبربودا</v>
      </c>
      <c r="F7" t="str">
        <f t="shared" si="1"/>
        <v>ATG</v>
      </c>
      <c r="H7" t="str">
        <f>CONCATENATE(M7,O$2,N7,P$2,K7)</f>
        <v>Antigua / انتيغوا وبربودا - AG</v>
      </c>
      <c r="J7" s="11">
        <v>197</v>
      </c>
      <c r="K7" s="16" t="s">
        <v>44</v>
      </c>
      <c r="L7" s="17" t="str">
        <f t="shared" si="2"/>
        <v>ATG</v>
      </c>
      <c r="M7" s="17" t="s">
        <v>45</v>
      </c>
      <c r="N7" s="18" t="s">
        <v>46</v>
      </c>
      <c r="S7">
        <v>197</v>
      </c>
      <c r="T7" s="15" t="s">
        <v>44</v>
      </c>
      <c r="U7" s="15" t="s">
        <v>47</v>
      </c>
      <c r="V7" s="15" t="s">
        <v>46</v>
      </c>
      <c r="X7" s="33" t="s">
        <v>252</v>
      </c>
      <c r="Y7" s="33" t="s">
        <v>251</v>
      </c>
      <c r="Z7" s="33" t="s">
        <v>1268</v>
      </c>
      <c r="AA7" s="33">
        <v>12</v>
      </c>
    </row>
    <row r="8" spans="2:27" ht="15.75" thickBot="1">
      <c r="B8" s="92" t="s">
        <v>1328</v>
      </c>
      <c r="C8" s="2" t="s">
        <v>1277</v>
      </c>
      <c r="E8" t="str">
        <f t="shared" si="0"/>
        <v>Anguilla / أنغيلا</v>
      </c>
      <c r="F8" t="str">
        <f t="shared" si="1"/>
        <v>AIA</v>
      </c>
      <c r="H8" t="str">
        <f>CONCATENATE(M8,O$2,N8,P$2,K8)</f>
        <v>Anguilla / أنغيلا - AI</v>
      </c>
      <c r="J8" s="11">
        <v>185</v>
      </c>
      <c r="K8" s="16" t="s">
        <v>48</v>
      </c>
      <c r="L8" s="17" t="str">
        <f t="shared" si="2"/>
        <v>AIA</v>
      </c>
      <c r="M8" s="17" t="s">
        <v>49</v>
      </c>
      <c r="N8" s="18" t="s">
        <v>50</v>
      </c>
      <c r="S8">
        <v>185</v>
      </c>
      <c r="T8" s="15" t="s">
        <v>48</v>
      </c>
      <c r="U8" s="15" t="s">
        <v>49</v>
      </c>
      <c r="V8" s="15" t="s">
        <v>50</v>
      </c>
      <c r="X8" s="33" t="s">
        <v>1269</v>
      </c>
      <c r="Y8" s="33" t="s">
        <v>67</v>
      </c>
      <c r="Z8" s="33" t="s">
        <v>1270</v>
      </c>
      <c r="AA8" s="33">
        <v>16</v>
      </c>
    </row>
    <row r="9" spans="2:27" ht="15.75" thickBot="1">
      <c r="B9" s="92" t="s">
        <v>1329</v>
      </c>
      <c r="C9" s="2" t="s">
        <v>1267</v>
      </c>
      <c r="E9" t="str">
        <f t="shared" si="0"/>
        <v>Albania / ألبانيا</v>
      </c>
      <c r="F9" t="str">
        <f t="shared" si="1"/>
        <v>ALB</v>
      </c>
      <c r="H9" t="str">
        <f>CONCATENATE(M9,O$2,N9,P$2,K9)</f>
        <v>Albania / ألبانيا - AL</v>
      </c>
      <c r="J9" s="11">
        <v>148</v>
      </c>
      <c r="K9" s="16" t="s">
        <v>51</v>
      </c>
      <c r="L9" s="17" t="str">
        <f t="shared" si="2"/>
        <v>ALB</v>
      </c>
      <c r="M9" s="17" t="s">
        <v>52</v>
      </c>
      <c r="N9" s="18" t="s">
        <v>53</v>
      </c>
      <c r="S9">
        <v>148</v>
      </c>
      <c r="T9" s="15" t="s">
        <v>51</v>
      </c>
      <c r="U9" s="15" t="s">
        <v>54</v>
      </c>
      <c r="V9" s="15" t="s">
        <v>53</v>
      </c>
      <c r="X9" s="33" t="s">
        <v>1271</v>
      </c>
      <c r="Y9" s="33" t="s">
        <v>1272</v>
      </c>
      <c r="Z9" s="33" t="s">
        <v>1273</v>
      </c>
      <c r="AA9" s="33">
        <v>20</v>
      </c>
    </row>
    <row r="10" spans="2:27" ht="15.75" thickBot="1">
      <c r="B10" s="92" t="s">
        <v>1330</v>
      </c>
      <c r="C10" s="2" t="s">
        <v>1284</v>
      </c>
      <c r="E10" t="str">
        <f t="shared" si="0"/>
        <v>Armenia / أرمينيا</v>
      </c>
      <c r="F10" t="str">
        <f t="shared" si="1"/>
        <v>ARM</v>
      </c>
      <c r="H10" t="str">
        <f>CONCATENATE(M10,O$2,N10,P$2,K10)</f>
        <v>Armenia / أرمينيا - AM</v>
      </c>
      <c r="J10" s="11">
        <v>133</v>
      </c>
      <c r="K10" s="16" t="s">
        <v>55</v>
      </c>
      <c r="L10" s="17" t="str">
        <f t="shared" si="2"/>
        <v>ARM</v>
      </c>
      <c r="M10" s="17" t="s">
        <v>56</v>
      </c>
      <c r="N10" s="18" t="s">
        <v>57</v>
      </c>
      <c r="S10">
        <v>133</v>
      </c>
      <c r="T10" s="15" t="s">
        <v>55</v>
      </c>
      <c r="U10" s="15" t="s">
        <v>58</v>
      </c>
      <c r="V10" s="15" t="s">
        <v>57</v>
      </c>
      <c r="X10" s="33" t="s">
        <v>1274</v>
      </c>
      <c r="Y10" s="33" t="s">
        <v>1275</v>
      </c>
      <c r="Z10" s="33" t="s">
        <v>1276</v>
      </c>
      <c r="AA10" s="33">
        <v>24</v>
      </c>
    </row>
    <row r="11" spans="2:27" ht="15.75" thickBot="1">
      <c r="B11" s="92" t="s">
        <v>1331</v>
      </c>
      <c r="C11" s="2" t="s">
        <v>1283</v>
      </c>
      <c r="E11" t="str">
        <f t="shared" si="0"/>
        <v>Argentina / الأرجنتين</v>
      </c>
      <c r="F11" t="str">
        <f t="shared" si="1"/>
        <v>ARG</v>
      </c>
      <c r="H11" t="str">
        <f>CONCATENATE(M231,O$2,N231,P$2,K231)</f>
        <v>Netherlands Antilles / جزر الانتيل الهولندية - AN</v>
      </c>
      <c r="J11" s="11">
        <v>34</v>
      </c>
      <c r="K11" s="12" t="s">
        <v>63</v>
      </c>
      <c r="L11" s="13" t="str">
        <f t="shared" si="2"/>
        <v>ARG</v>
      </c>
      <c r="M11" s="13" t="s">
        <v>64</v>
      </c>
      <c r="N11" s="14" t="s">
        <v>65</v>
      </c>
      <c r="S11">
        <v>127</v>
      </c>
      <c r="T11" s="19" t="s">
        <v>59</v>
      </c>
      <c r="U11" s="19" t="s">
        <v>62</v>
      </c>
      <c r="V11" s="19" t="s">
        <v>61</v>
      </c>
      <c r="X11" s="33" t="s">
        <v>49</v>
      </c>
      <c r="Y11" s="33" t="s">
        <v>48</v>
      </c>
      <c r="Z11" s="33" t="s">
        <v>1277</v>
      </c>
      <c r="AA11" s="33">
        <v>660</v>
      </c>
    </row>
    <row r="12" spans="2:27" ht="15.75" thickBot="1">
      <c r="B12" s="92" t="s">
        <v>1332</v>
      </c>
      <c r="C12" s="2" t="s">
        <v>1270</v>
      </c>
      <c r="E12" t="str">
        <f t="shared" si="0"/>
        <v>Somoa / ساموا</v>
      </c>
      <c r="F12" t="str">
        <f t="shared" si="1"/>
        <v>ASM</v>
      </c>
      <c r="H12" t="str">
        <f t="shared" ref="H12:H48" si="3">CONCATENATE(M11,O$2,N11,P$2,K11)</f>
        <v>Argentina / الأرجنتين - AR</v>
      </c>
      <c r="J12" s="11">
        <v>90</v>
      </c>
      <c r="K12" s="16" t="s">
        <v>67</v>
      </c>
      <c r="L12" s="17" t="str">
        <f t="shared" si="2"/>
        <v>ASM</v>
      </c>
      <c r="M12" s="17" t="s">
        <v>68</v>
      </c>
      <c r="N12" s="18" t="s">
        <v>69</v>
      </c>
      <c r="S12">
        <v>34</v>
      </c>
      <c r="T12" s="15" t="s">
        <v>63</v>
      </c>
      <c r="U12" s="15" t="s">
        <v>66</v>
      </c>
      <c r="V12" s="15" t="s">
        <v>65</v>
      </c>
      <c r="X12" s="33" t="s">
        <v>1278</v>
      </c>
      <c r="Y12" s="33" t="s">
        <v>1279</v>
      </c>
      <c r="Z12" s="33" t="s">
        <v>1280</v>
      </c>
      <c r="AA12" s="33">
        <v>10</v>
      </c>
    </row>
    <row r="13" spans="2:27" ht="15.75" thickBot="1">
      <c r="B13" s="92" t="s">
        <v>1333</v>
      </c>
      <c r="C13" s="2" t="s">
        <v>1287</v>
      </c>
      <c r="E13" t="str">
        <f t="shared" si="0"/>
        <v>Austria / النمسا</v>
      </c>
      <c r="F13" t="str">
        <f t="shared" si="1"/>
        <v>AUT</v>
      </c>
      <c r="H13" t="str">
        <f t="shared" si="3"/>
        <v>Somoa / ساموا - AS</v>
      </c>
      <c r="J13" s="11">
        <v>76</v>
      </c>
      <c r="K13" s="16" t="s">
        <v>71</v>
      </c>
      <c r="L13" s="17" t="str">
        <f t="shared" si="2"/>
        <v>AUT</v>
      </c>
      <c r="M13" s="17" t="s">
        <v>72</v>
      </c>
      <c r="N13" s="18" t="s">
        <v>73</v>
      </c>
      <c r="S13">
        <v>90</v>
      </c>
      <c r="T13" s="15" t="s">
        <v>67</v>
      </c>
      <c r="U13" s="15" t="s">
        <v>70</v>
      </c>
      <c r="V13" s="15" t="s">
        <v>69</v>
      </c>
      <c r="X13" s="33" t="s">
        <v>1281</v>
      </c>
      <c r="Y13" s="33" t="s">
        <v>44</v>
      </c>
      <c r="Z13" s="33" t="s">
        <v>1282</v>
      </c>
      <c r="AA13" s="33">
        <v>28</v>
      </c>
    </row>
    <row r="14" spans="2:27" ht="15.75" thickBot="1">
      <c r="B14" s="92" t="s">
        <v>1334</v>
      </c>
      <c r="C14" s="2" t="s">
        <v>1286</v>
      </c>
      <c r="E14" t="str">
        <f t="shared" si="0"/>
        <v>Australia / استراليا</v>
      </c>
      <c r="F14" t="str">
        <f t="shared" si="1"/>
        <v>AUS</v>
      </c>
      <c r="H14" t="str">
        <f t="shared" si="3"/>
        <v>Austria / النمسا - AT</v>
      </c>
      <c r="J14" s="11">
        <v>22</v>
      </c>
      <c r="K14" s="16" t="s">
        <v>75</v>
      </c>
      <c r="L14" s="17" t="str">
        <f t="shared" si="2"/>
        <v>AUS</v>
      </c>
      <c r="M14" s="17" t="s">
        <v>76</v>
      </c>
      <c r="N14" s="18" t="s">
        <v>77</v>
      </c>
      <c r="S14">
        <v>76</v>
      </c>
      <c r="T14" s="15" t="s">
        <v>71</v>
      </c>
      <c r="U14" s="15" t="s">
        <v>74</v>
      </c>
      <c r="V14" s="15" t="s">
        <v>73</v>
      </c>
      <c r="X14" s="33" t="s">
        <v>64</v>
      </c>
      <c r="Y14" s="33" t="s">
        <v>63</v>
      </c>
      <c r="Z14" s="33" t="s">
        <v>1283</v>
      </c>
      <c r="AA14" s="33">
        <v>32</v>
      </c>
    </row>
    <row r="15" spans="2:27" ht="15.75" thickBot="1">
      <c r="B15" s="92" t="s">
        <v>1335</v>
      </c>
      <c r="C15" s="2" t="s">
        <v>1285</v>
      </c>
      <c r="E15" t="str">
        <f t="shared" si="0"/>
        <v>Aruba / أروبا</v>
      </c>
      <c r="F15" t="str">
        <f t="shared" si="1"/>
        <v>ABW</v>
      </c>
      <c r="H15" t="str">
        <f t="shared" si="3"/>
        <v>Australia / استراليا - AU</v>
      </c>
      <c r="J15" s="11">
        <v>179</v>
      </c>
      <c r="K15" s="16" t="s">
        <v>79</v>
      </c>
      <c r="L15" s="17" t="str">
        <f t="shared" si="2"/>
        <v>ABW</v>
      </c>
      <c r="M15" s="17" t="s">
        <v>80</v>
      </c>
      <c r="N15" s="18" t="s">
        <v>81</v>
      </c>
      <c r="S15">
        <v>22</v>
      </c>
      <c r="T15" s="15" t="s">
        <v>75</v>
      </c>
      <c r="U15" s="15" t="s">
        <v>78</v>
      </c>
      <c r="V15" s="15" t="s">
        <v>77</v>
      </c>
      <c r="X15" s="33" t="s">
        <v>56</v>
      </c>
      <c r="Y15" s="33" t="s">
        <v>55</v>
      </c>
      <c r="Z15" s="33" t="s">
        <v>1284</v>
      </c>
      <c r="AA15" s="33">
        <v>51</v>
      </c>
    </row>
    <row r="16" spans="2:27" ht="15.75" thickBot="1">
      <c r="B16" s="92" t="s">
        <v>1336</v>
      </c>
      <c r="C16" s="2" t="s">
        <v>1288</v>
      </c>
      <c r="E16" t="str">
        <f t="shared" si="0"/>
        <v>Azerbaijan / أذربيجان</v>
      </c>
      <c r="F16" t="str">
        <f t="shared" si="1"/>
        <v>AZE</v>
      </c>
      <c r="H16" t="str">
        <f t="shared" si="3"/>
        <v>Aruba / أروبا - AW</v>
      </c>
      <c r="J16" s="11">
        <v>91</v>
      </c>
      <c r="K16" s="16" t="s">
        <v>82</v>
      </c>
      <c r="L16" s="17" t="str">
        <f t="shared" si="2"/>
        <v>AZE</v>
      </c>
      <c r="M16" s="17" t="s">
        <v>83</v>
      </c>
      <c r="N16" s="18" t="s">
        <v>84</v>
      </c>
      <c r="S16">
        <v>179</v>
      </c>
      <c r="T16" s="15" t="s">
        <v>79</v>
      </c>
      <c r="U16" s="15" t="s">
        <v>80</v>
      </c>
      <c r="V16" s="15" t="s">
        <v>81</v>
      </c>
      <c r="X16" s="33" t="s">
        <v>80</v>
      </c>
      <c r="Y16" s="33" t="s">
        <v>79</v>
      </c>
      <c r="Z16" s="33" t="s">
        <v>1285</v>
      </c>
      <c r="AA16" s="33">
        <v>533</v>
      </c>
    </row>
    <row r="17" spans="2:27" ht="15.75" thickBot="1">
      <c r="B17" s="92" t="s">
        <v>1337</v>
      </c>
      <c r="C17" s="2" t="s">
        <v>1306</v>
      </c>
      <c r="E17" t="str">
        <f t="shared" ref="E17:E80" si="4">CONCATENATE(M17,O$2,N17)</f>
        <v>Bosnia and Herzegovina / البوسنة والهرسك</v>
      </c>
      <c r="F17" t="str">
        <f t="shared" ref="F17:F80" si="5">L17</f>
        <v>BIH</v>
      </c>
      <c r="H17" t="str">
        <f t="shared" si="3"/>
        <v>Azerbaijan / أذربيجان - AZ</v>
      </c>
      <c r="J17" s="11">
        <v>140</v>
      </c>
      <c r="K17" s="20" t="s">
        <v>86</v>
      </c>
      <c r="L17" s="21" t="str">
        <f t="shared" si="2"/>
        <v>BIH</v>
      </c>
      <c r="M17" s="21" t="s">
        <v>87</v>
      </c>
      <c r="N17" s="22" t="s">
        <v>88</v>
      </c>
      <c r="S17">
        <v>91</v>
      </c>
      <c r="T17" s="15" t="s">
        <v>82</v>
      </c>
      <c r="U17" s="15" t="s">
        <v>85</v>
      </c>
      <c r="V17" s="15" t="s">
        <v>84</v>
      </c>
      <c r="X17" s="33" t="s">
        <v>76</v>
      </c>
      <c r="Y17" s="33" t="s">
        <v>75</v>
      </c>
      <c r="Z17" s="33" t="s">
        <v>1286</v>
      </c>
      <c r="AA17" s="33">
        <v>36</v>
      </c>
    </row>
    <row r="18" spans="2:27" ht="15.75" thickBot="1">
      <c r="B18" s="92" t="s">
        <v>1338</v>
      </c>
      <c r="C18" s="2" t="s">
        <v>1293</v>
      </c>
      <c r="E18" t="str">
        <f t="shared" si="4"/>
        <v>Barbados / بربادوس</v>
      </c>
      <c r="F18" t="str">
        <f t="shared" si="5"/>
        <v>BRB</v>
      </c>
      <c r="H18" t="str">
        <f t="shared" si="3"/>
        <v>Bosnia and Herzegovina / البوسنة والهرسك - BA</v>
      </c>
      <c r="J18" s="11">
        <v>176</v>
      </c>
      <c r="K18" s="16" t="s">
        <v>90</v>
      </c>
      <c r="L18" s="17" t="str">
        <f t="shared" si="2"/>
        <v>BRB</v>
      </c>
      <c r="M18" s="17" t="s">
        <v>91</v>
      </c>
      <c r="N18" s="18" t="s">
        <v>92</v>
      </c>
      <c r="S18">
        <v>140</v>
      </c>
      <c r="T18" s="23" t="s">
        <v>86</v>
      </c>
      <c r="U18" s="23" t="s">
        <v>89</v>
      </c>
      <c r="V18" s="23" t="s">
        <v>88</v>
      </c>
      <c r="X18" s="33" t="s">
        <v>72</v>
      </c>
      <c r="Y18" s="33" t="s">
        <v>71</v>
      </c>
      <c r="Z18" s="33" t="s">
        <v>1287</v>
      </c>
      <c r="AA18" s="33">
        <v>40</v>
      </c>
    </row>
    <row r="19" spans="2:27" ht="15.75" thickBot="1">
      <c r="B19" s="92" t="s">
        <v>1339</v>
      </c>
      <c r="C19" s="2" t="s">
        <v>1292</v>
      </c>
      <c r="E19" t="str">
        <f t="shared" si="4"/>
        <v>Bangladesh / بنغلاديش</v>
      </c>
      <c r="F19" t="str">
        <f t="shared" si="5"/>
        <v>BGD</v>
      </c>
      <c r="H19" t="str">
        <f t="shared" si="3"/>
        <v>Barbados / بربادوس - BB</v>
      </c>
      <c r="J19" s="11">
        <v>71</v>
      </c>
      <c r="K19" s="20" t="s">
        <v>94</v>
      </c>
      <c r="L19" s="21" t="str">
        <f t="shared" si="2"/>
        <v>BGD</v>
      </c>
      <c r="M19" s="21" t="s">
        <v>95</v>
      </c>
      <c r="N19" s="22" t="s">
        <v>96</v>
      </c>
      <c r="S19">
        <v>176</v>
      </c>
      <c r="T19" s="15" t="s">
        <v>90</v>
      </c>
      <c r="U19" s="15" t="s">
        <v>93</v>
      </c>
      <c r="V19" s="15" t="s">
        <v>92</v>
      </c>
      <c r="X19" s="33" t="s">
        <v>83</v>
      </c>
      <c r="Y19" s="33" t="s">
        <v>82</v>
      </c>
      <c r="Z19" s="33" t="s">
        <v>1288</v>
      </c>
      <c r="AA19" s="33">
        <v>31</v>
      </c>
    </row>
    <row r="20" spans="2:27" ht="15.75" thickBot="1">
      <c r="B20" s="92" t="s">
        <v>1340</v>
      </c>
      <c r="C20" s="2" t="s">
        <v>1295</v>
      </c>
      <c r="E20" t="str">
        <f t="shared" si="4"/>
        <v>Belgium / بلجيكا</v>
      </c>
      <c r="F20" t="str">
        <f t="shared" si="5"/>
        <v>BEL</v>
      </c>
      <c r="H20" t="str">
        <f t="shared" si="3"/>
        <v>Bangladesh / بنغلاديش - BD</v>
      </c>
      <c r="J20" s="11">
        <v>39</v>
      </c>
      <c r="K20" s="16" t="s">
        <v>98</v>
      </c>
      <c r="L20" s="17" t="str">
        <f t="shared" si="2"/>
        <v>BEL</v>
      </c>
      <c r="M20" s="17" t="s">
        <v>99</v>
      </c>
      <c r="N20" s="18" t="s">
        <v>100</v>
      </c>
      <c r="S20">
        <v>71</v>
      </c>
      <c r="T20" s="23" t="s">
        <v>94</v>
      </c>
      <c r="U20" s="23" t="s">
        <v>97</v>
      </c>
      <c r="V20" s="23" t="s">
        <v>96</v>
      </c>
      <c r="X20" s="33" t="s">
        <v>1289</v>
      </c>
      <c r="Y20" s="33" t="s">
        <v>138</v>
      </c>
      <c r="Z20" s="33" t="s">
        <v>1290</v>
      </c>
      <c r="AA20" s="33">
        <v>44</v>
      </c>
    </row>
    <row r="21" spans="2:27" ht="15.75" thickBot="1">
      <c r="B21" s="92" t="s">
        <v>1341</v>
      </c>
      <c r="C21" s="2" t="s">
        <v>1317</v>
      </c>
      <c r="E21" t="str">
        <f t="shared" si="4"/>
        <v>Burkina Faso / بوركينا فاسو</v>
      </c>
      <c r="F21" t="str">
        <f t="shared" si="5"/>
        <v>BFA</v>
      </c>
      <c r="H21" t="str">
        <f t="shared" si="3"/>
        <v>Belgium / بلجيكا - BE</v>
      </c>
      <c r="J21" s="11">
        <v>100</v>
      </c>
      <c r="K21" s="16" t="s">
        <v>102</v>
      </c>
      <c r="L21" s="17" t="str">
        <f t="shared" si="2"/>
        <v>BFA</v>
      </c>
      <c r="M21" s="17" t="s">
        <v>103</v>
      </c>
      <c r="N21" s="18" t="s">
        <v>104</v>
      </c>
      <c r="S21">
        <v>39</v>
      </c>
      <c r="T21" s="15" t="s">
        <v>98</v>
      </c>
      <c r="U21" s="15" t="s">
        <v>101</v>
      </c>
      <c r="V21" s="15" t="s">
        <v>100</v>
      </c>
      <c r="X21" s="33" t="s">
        <v>111</v>
      </c>
      <c r="Y21" s="33" t="s">
        <v>110</v>
      </c>
      <c r="Z21" s="33" t="s">
        <v>1291</v>
      </c>
      <c r="AA21" s="33">
        <v>48</v>
      </c>
    </row>
    <row r="22" spans="2:27" ht="15.75" thickBot="1">
      <c r="B22" s="92" t="s">
        <v>1342</v>
      </c>
      <c r="C22" s="2" t="s">
        <v>1316</v>
      </c>
      <c r="E22" t="str">
        <f t="shared" si="4"/>
        <v>Bulgaria / بلغاريا</v>
      </c>
      <c r="F22" t="str">
        <f t="shared" si="5"/>
        <v>BGR</v>
      </c>
      <c r="H22" t="str">
        <f t="shared" si="3"/>
        <v>Burkina Faso / بوركينا فاسو - BF</v>
      </c>
      <c r="J22" s="11">
        <v>72</v>
      </c>
      <c r="K22" s="20" t="s">
        <v>106</v>
      </c>
      <c r="L22" s="21" t="str">
        <f t="shared" si="2"/>
        <v>BGR</v>
      </c>
      <c r="M22" s="21" t="s">
        <v>107</v>
      </c>
      <c r="N22" s="22" t="s">
        <v>108</v>
      </c>
      <c r="S22">
        <v>100</v>
      </c>
      <c r="T22" s="15" t="s">
        <v>102</v>
      </c>
      <c r="U22" s="15" t="s">
        <v>105</v>
      </c>
      <c r="V22" s="15" t="s">
        <v>104</v>
      </c>
      <c r="X22" s="33" t="s">
        <v>95</v>
      </c>
      <c r="Y22" s="33" t="s">
        <v>94</v>
      </c>
      <c r="Z22" s="33" t="s">
        <v>1292</v>
      </c>
      <c r="AA22" s="33">
        <v>50</v>
      </c>
    </row>
    <row r="23" spans="2:27" ht="15.75" thickBot="1">
      <c r="B23" s="92" t="s">
        <v>1343</v>
      </c>
      <c r="C23" s="2" t="s">
        <v>1291</v>
      </c>
      <c r="E23" t="str">
        <f t="shared" si="4"/>
        <v>Bahrain / البحرين</v>
      </c>
      <c r="F23" t="str">
        <f t="shared" si="5"/>
        <v>BHR</v>
      </c>
      <c r="H23" t="str">
        <f t="shared" si="3"/>
        <v>Bulgaria / بلغاريا - BG</v>
      </c>
      <c r="J23" s="11">
        <v>166</v>
      </c>
      <c r="K23" s="20" t="s">
        <v>110</v>
      </c>
      <c r="L23" s="21" t="str">
        <f t="shared" si="2"/>
        <v>BHR</v>
      </c>
      <c r="M23" s="21" t="s">
        <v>111</v>
      </c>
      <c r="N23" s="22" t="s">
        <v>112</v>
      </c>
      <c r="S23">
        <v>72</v>
      </c>
      <c r="T23" s="23" t="s">
        <v>106</v>
      </c>
      <c r="U23" s="23" t="s">
        <v>109</v>
      </c>
      <c r="V23" s="23" t="s">
        <v>108</v>
      </c>
      <c r="X23" s="33" t="s">
        <v>91</v>
      </c>
      <c r="Y23" s="33" t="s">
        <v>90</v>
      </c>
      <c r="Z23" s="33" t="s">
        <v>1293</v>
      </c>
      <c r="AA23" s="33">
        <v>52</v>
      </c>
    </row>
    <row r="24" spans="2:27" ht="15.75" thickBot="1">
      <c r="B24" s="92" t="s">
        <v>1344</v>
      </c>
      <c r="C24" s="2" t="s">
        <v>1318</v>
      </c>
      <c r="E24" t="str">
        <f t="shared" si="4"/>
        <v>Burundi / بوروندي</v>
      </c>
      <c r="F24" t="str">
        <f t="shared" si="5"/>
        <v>BDI</v>
      </c>
      <c r="H24" t="str">
        <f t="shared" si="3"/>
        <v>Bahrain / البحرين - BH</v>
      </c>
      <c r="J24" s="11">
        <v>110</v>
      </c>
      <c r="K24" s="20" t="s">
        <v>114</v>
      </c>
      <c r="L24" s="21" t="str">
        <f t="shared" si="2"/>
        <v>BDI</v>
      </c>
      <c r="M24" s="21" t="s">
        <v>115</v>
      </c>
      <c r="N24" s="22" t="s">
        <v>116</v>
      </c>
      <c r="S24">
        <v>166</v>
      </c>
      <c r="T24" s="23" t="s">
        <v>110</v>
      </c>
      <c r="U24" s="23" t="s">
        <v>113</v>
      </c>
      <c r="V24" s="23" t="s">
        <v>112</v>
      </c>
      <c r="X24" s="33" t="s">
        <v>150</v>
      </c>
      <c r="Y24" s="33" t="s">
        <v>149</v>
      </c>
      <c r="Z24" s="33" t="s">
        <v>1294</v>
      </c>
      <c r="AA24" s="33">
        <v>112</v>
      </c>
    </row>
    <row r="25" spans="2:27" ht="15.75" thickBot="1">
      <c r="B25" s="92" t="s">
        <v>1345</v>
      </c>
      <c r="C25" s="2" t="s">
        <v>1298</v>
      </c>
      <c r="E25" t="str">
        <f t="shared" si="4"/>
        <v>Benin (Dahomey) / بنين</v>
      </c>
      <c r="F25" t="str">
        <f t="shared" si="5"/>
        <v>BEN</v>
      </c>
      <c r="H25" t="str">
        <f t="shared" si="3"/>
        <v>Burundi / بوروندي - BI</v>
      </c>
      <c r="J25" s="11">
        <v>94</v>
      </c>
      <c r="K25" s="16" t="s">
        <v>118</v>
      </c>
      <c r="L25" s="17" t="str">
        <f t="shared" si="2"/>
        <v>BEN</v>
      </c>
      <c r="M25" s="17" t="s">
        <v>119</v>
      </c>
      <c r="N25" s="18" t="s">
        <v>120</v>
      </c>
      <c r="S25">
        <v>110</v>
      </c>
      <c r="T25" s="23" t="s">
        <v>114</v>
      </c>
      <c r="U25" s="23" t="s">
        <v>117</v>
      </c>
      <c r="V25" s="23" t="s">
        <v>116</v>
      </c>
      <c r="X25" s="33" t="s">
        <v>99</v>
      </c>
      <c r="Y25" s="33" t="s">
        <v>98</v>
      </c>
      <c r="Z25" s="33" t="s">
        <v>1295</v>
      </c>
      <c r="AA25" s="33">
        <v>56</v>
      </c>
    </row>
    <row r="26" spans="2:27" ht="15.75" thickBot="1">
      <c r="B26" s="92" t="s">
        <v>1346</v>
      </c>
      <c r="C26" s="2" t="s">
        <v>1299</v>
      </c>
      <c r="E26" t="str">
        <f t="shared" si="4"/>
        <v>Bermuda / برمودا</v>
      </c>
      <c r="F26" t="str">
        <f t="shared" si="5"/>
        <v>BMU</v>
      </c>
      <c r="H26" t="str">
        <f t="shared" si="3"/>
        <v>Benin (Dahomey) / بنين - BJ</v>
      </c>
      <c r="J26" s="11">
        <v>153</v>
      </c>
      <c r="K26" s="20" t="s">
        <v>122</v>
      </c>
      <c r="L26" s="21" t="str">
        <f t="shared" si="2"/>
        <v>BMU</v>
      </c>
      <c r="M26" s="21" t="s">
        <v>123</v>
      </c>
      <c r="N26" s="22" t="s">
        <v>124</v>
      </c>
      <c r="S26">
        <v>94</v>
      </c>
      <c r="T26" s="15" t="s">
        <v>118</v>
      </c>
      <c r="U26" s="15" t="s">
        <v>121</v>
      </c>
      <c r="V26" s="15" t="s">
        <v>120</v>
      </c>
      <c r="X26" s="33" t="s">
        <v>154</v>
      </c>
      <c r="Y26" s="33" t="s">
        <v>153</v>
      </c>
      <c r="Z26" s="33" t="s">
        <v>1296</v>
      </c>
      <c r="AA26" s="33">
        <v>84</v>
      </c>
    </row>
    <row r="27" spans="2:27" ht="15.75" thickBot="1">
      <c r="B27" s="92" t="s">
        <v>1347</v>
      </c>
      <c r="C27" s="2" t="s">
        <v>1315</v>
      </c>
      <c r="E27" t="str">
        <f t="shared" si="4"/>
        <v>Brunei / بروناي دار السلام</v>
      </c>
      <c r="F27" t="str">
        <f t="shared" si="5"/>
        <v>BRN</v>
      </c>
      <c r="H27" t="str">
        <f t="shared" si="3"/>
        <v>Bermuda / برمودا - BM</v>
      </c>
      <c r="J27" s="11">
        <v>199</v>
      </c>
      <c r="K27" s="20" t="s">
        <v>126</v>
      </c>
      <c r="L27" s="21" t="str">
        <f t="shared" si="2"/>
        <v>BRN</v>
      </c>
      <c r="M27" s="21" t="s">
        <v>127</v>
      </c>
      <c r="N27" s="22" t="s">
        <v>128</v>
      </c>
      <c r="S27">
        <v>153</v>
      </c>
      <c r="T27" s="23" t="s">
        <v>122</v>
      </c>
      <c r="U27" s="23" t="s">
        <v>125</v>
      </c>
      <c r="V27" s="23" t="s">
        <v>124</v>
      </c>
      <c r="X27" s="33" t="s">
        <v>1297</v>
      </c>
      <c r="Y27" s="33" t="s">
        <v>118</v>
      </c>
      <c r="Z27" s="33" t="s">
        <v>1298</v>
      </c>
      <c r="AA27" s="33">
        <v>204</v>
      </c>
    </row>
    <row r="28" spans="2:27" ht="15.75" thickBot="1">
      <c r="B28" s="92" t="s">
        <v>1348</v>
      </c>
      <c r="C28" s="2" t="s">
        <v>1302</v>
      </c>
      <c r="E28" t="str">
        <f t="shared" si="4"/>
        <v>Bolivia / بوليفيا</v>
      </c>
      <c r="F28" t="str">
        <f t="shared" si="5"/>
        <v>BOL</v>
      </c>
      <c r="H28" t="str">
        <f t="shared" si="3"/>
        <v>Brunei / بروناي دار السلام - BN</v>
      </c>
      <c r="J28" s="11">
        <v>93</v>
      </c>
      <c r="K28" s="20" t="s">
        <v>130</v>
      </c>
      <c r="L28" s="21" t="str">
        <f t="shared" si="2"/>
        <v>BOL</v>
      </c>
      <c r="M28" s="21" t="s">
        <v>131</v>
      </c>
      <c r="N28" s="22" t="s">
        <v>132</v>
      </c>
      <c r="S28">
        <v>199</v>
      </c>
      <c r="T28" s="23" t="s">
        <v>126</v>
      </c>
      <c r="U28" s="23" t="s">
        <v>129</v>
      </c>
      <c r="V28" s="23" t="s">
        <v>128</v>
      </c>
      <c r="X28" s="33" t="s">
        <v>123</v>
      </c>
      <c r="Y28" s="33" t="s">
        <v>122</v>
      </c>
      <c r="Z28" s="33" t="s">
        <v>1299</v>
      </c>
      <c r="AA28" s="33">
        <v>60</v>
      </c>
    </row>
    <row r="29" spans="2:27" ht="15.75" thickBot="1">
      <c r="B29" s="92" t="s">
        <v>1349</v>
      </c>
      <c r="C29" s="2" t="s">
        <v>1311</v>
      </c>
      <c r="E29" t="str">
        <f t="shared" si="4"/>
        <v>Brazil / البرازيل</v>
      </c>
      <c r="F29" t="str">
        <f t="shared" si="5"/>
        <v>BRA</v>
      </c>
      <c r="H29" t="str">
        <f t="shared" si="3"/>
        <v>Bolivia / بوليفيا - BO</v>
      </c>
      <c r="J29" s="11">
        <v>26</v>
      </c>
      <c r="K29" s="20" t="s">
        <v>134</v>
      </c>
      <c r="L29" s="21" t="str">
        <f t="shared" si="2"/>
        <v>BRA</v>
      </c>
      <c r="M29" s="21" t="s">
        <v>135</v>
      </c>
      <c r="N29" s="22" t="s">
        <v>136</v>
      </c>
      <c r="S29">
        <v>93</v>
      </c>
      <c r="T29" s="23" t="s">
        <v>130</v>
      </c>
      <c r="U29" s="23" t="s">
        <v>133</v>
      </c>
      <c r="V29" s="23" t="s">
        <v>132</v>
      </c>
      <c r="X29" s="33" t="s">
        <v>143</v>
      </c>
      <c r="Y29" s="33" t="s">
        <v>142</v>
      </c>
      <c r="Z29" s="33" t="s">
        <v>1300</v>
      </c>
      <c r="AA29" s="33">
        <v>64</v>
      </c>
    </row>
    <row r="30" spans="2:27" ht="15.75" thickBot="1">
      <c r="B30" s="92" t="s">
        <v>1350</v>
      </c>
      <c r="C30" s="2" t="s">
        <v>1290</v>
      </c>
      <c r="E30" t="str">
        <f t="shared" si="4"/>
        <v>Bahamas / جزر البهاما</v>
      </c>
      <c r="F30" t="str">
        <f t="shared" si="5"/>
        <v>BHS</v>
      </c>
      <c r="H30" t="str">
        <f t="shared" si="3"/>
        <v>Brazil / البرازيل - BR</v>
      </c>
      <c r="J30" s="11">
        <v>134</v>
      </c>
      <c r="K30" s="16" t="s">
        <v>138</v>
      </c>
      <c r="L30" s="17" t="str">
        <f t="shared" si="2"/>
        <v>BHS</v>
      </c>
      <c r="M30" s="17" t="s">
        <v>139</v>
      </c>
      <c r="N30" s="18" t="s">
        <v>140</v>
      </c>
      <c r="S30">
        <v>26</v>
      </c>
      <c r="T30" s="23" t="s">
        <v>134</v>
      </c>
      <c r="U30" s="23" t="s">
        <v>137</v>
      </c>
      <c r="V30" s="23" t="s">
        <v>136</v>
      </c>
      <c r="X30" s="33" t="s">
        <v>1301</v>
      </c>
      <c r="Y30" s="33" t="s">
        <v>130</v>
      </c>
      <c r="Z30" s="33" t="s">
        <v>1302</v>
      </c>
      <c r="AA30" s="33">
        <v>68</v>
      </c>
    </row>
    <row r="31" spans="2:27" ht="15.75" thickBot="1">
      <c r="B31" s="92" t="s">
        <v>1351</v>
      </c>
      <c r="C31" s="2" t="s">
        <v>1300</v>
      </c>
      <c r="E31" t="str">
        <f t="shared" si="4"/>
        <v>Bhutan / بوتان</v>
      </c>
      <c r="F31" t="str">
        <f t="shared" si="5"/>
        <v>BTN</v>
      </c>
      <c r="H31" t="str">
        <f t="shared" si="3"/>
        <v>Bahamas / جزر البهاما - BS</v>
      </c>
      <c r="J31" s="11">
        <v>202</v>
      </c>
      <c r="K31" s="16" t="s">
        <v>142</v>
      </c>
      <c r="L31" s="17" t="str">
        <f t="shared" si="2"/>
        <v>BTN</v>
      </c>
      <c r="M31" s="17" t="s">
        <v>143</v>
      </c>
      <c r="N31" s="18" t="s">
        <v>144</v>
      </c>
      <c r="S31">
        <v>134</v>
      </c>
      <c r="T31" s="15" t="s">
        <v>138</v>
      </c>
      <c r="U31" s="15" t="s">
        <v>141</v>
      </c>
      <c r="V31" s="15" t="s">
        <v>140</v>
      </c>
      <c r="X31" s="33" t="s">
        <v>1303</v>
      </c>
      <c r="Y31" s="33" t="s">
        <v>1304</v>
      </c>
      <c r="Z31" s="33" t="s">
        <v>1305</v>
      </c>
      <c r="AA31" s="33">
        <v>535</v>
      </c>
    </row>
    <row r="32" spans="2:27" ht="15.75" thickBot="1">
      <c r="B32" s="92" t="s">
        <v>1352</v>
      </c>
      <c r="C32" s="2" t="s">
        <v>1310</v>
      </c>
      <c r="E32" t="str">
        <f t="shared" si="4"/>
        <v>Bouvet Island / جزيرة بوفيت</v>
      </c>
      <c r="F32" t="str">
        <f t="shared" si="5"/>
        <v>BVT</v>
      </c>
      <c r="H32" t="str">
        <f t="shared" si="3"/>
        <v>Bhutan / بوتان - BT</v>
      </c>
      <c r="J32" s="11">
        <v>212</v>
      </c>
      <c r="K32" s="16" t="s">
        <v>146</v>
      </c>
      <c r="L32" s="17" t="str">
        <f t="shared" si="2"/>
        <v>BVT</v>
      </c>
      <c r="M32" s="17" t="s">
        <v>147</v>
      </c>
      <c r="N32" s="18" t="s">
        <v>148</v>
      </c>
      <c r="S32">
        <v>202</v>
      </c>
      <c r="T32" s="15" t="s">
        <v>142</v>
      </c>
      <c r="U32" s="15" t="s">
        <v>145</v>
      </c>
      <c r="V32" s="15" t="s">
        <v>144</v>
      </c>
      <c r="X32" s="33" t="s">
        <v>87</v>
      </c>
      <c r="Y32" s="33" t="s">
        <v>86</v>
      </c>
      <c r="Z32" s="33" t="s">
        <v>1306</v>
      </c>
      <c r="AA32" s="33">
        <v>70</v>
      </c>
    </row>
    <row r="33" spans="2:27" ht="15.75" thickBot="1">
      <c r="B33" s="92" t="s">
        <v>1353</v>
      </c>
      <c r="C33" s="2" t="s">
        <v>1294</v>
      </c>
      <c r="E33" t="str">
        <f t="shared" si="4"/>
        <v>Belarus / روسيا البيضاء</v>
      </c>
      <c r="F33" t="str">
        <f t="shared" si="5"/>
        <v>BLR</v>
      </c>
      <c r="H33" t="str">
        <f t="shared" si="3"/>
        <v>Bouvet Island / جزيرة بوفيت - BV</v>
      </c>
      <c r="J33" s="11">
        <v>167</v>
      </c>
      <c r="K33" s="16" t="s">
        <v>149</v>
      </c>
      <c r="L33" s="17" t="str">
        <f t="shared" si="2"/>
        <v>BLR</v>
      </c>
      <c r="M33" s="17" t="s">
        <v>150</v>
      </c>
      <c r="N33" s="18" t="s">
        <v>151</v>
      </c>
      <c r="S33">
        <v>212</v>
      </c>
      <c r="T33" s="15" t="s">
        <v>146</v>
      </c>
      <c r="U33" s="15" t="s">
        <v>147</v>
      </c>
      <c r="V33" s="15" t="s">
        <v>148</v>
      </c>
      <c r="X33" s="33" t="s">
        <v>1307</v>
      </c>
      <c r="Y33" s="33" t="s">
        <v>1308</v>
      </c>
      <c r="Z33" s="33" t="s">
        <v>1309</v>
      </c>
      <c r="AA33" s="33">
        <v>72</v>
      </c>
    </row>
    <row r="34" spans="2:27" ht="15.75" thickBot="1">
      <c r="B34" s="92" t="s">
        <v>1354</v>
      </c>
      <c r="C34" s="2" t="s">
        <v>1296</v>
      </c>
      <c r="E34" t="str">
        <f t="shared" si="4"/>
        <v>Belize / بليز</v>
      </c>
      <c r="F34" t="str">
        <f t="shared" si="5"/>
        <v>BLZ</v>
      </c>
      <c r="H34" t="str">
        <f t="shared" si="3"/>
        <v>Belarus / روسيا البيضاء - BY</v>
      </c>
      <c r="J34" s="11">
        <v>144</v>
      </c>
      <c r="K34" s="20" t="s">
        <v>153</v>
      </c>
      <c r="L34" s="21" t="str">
        <f t="shared" si="2"/>
        <v>BLZ</v>
      </c>
      <c r="M34" s="21" t="s">
        <v>154</v>
      </c>
      <c r="N34" s="22" t="s">
        <v>155</v>
      </c>
      <c r="S34">
        <v>167</v>
      </c>
      <c r="T34" s="15" t="s">
        <v>149</v>
      </c>
      <c r="U34" s="15" t="s">
        <v>152</v>
      </c>
      <c r="V34" s="15" t="s">
        <v>151</v>
      </c>
      <c r="X34" s="33" t="s">
        <v>147</v>
      </c>
      <c r="Y34" s="33" t="s">
        <v>146</v>
      </c>
      <c r="Z34" s="33" t="s">
        <v>1310</v>
      </c>
      <c r="AA34" s="33">
        <v>74</v>
      </c>
    </row>
    <row r="35" spans="2:27" ht="15.75" thickBot="1">
      <c r="B35" s="92" t="s">
        <v>1355</v>
      </c>
      <c r="C35" s="2" t="s">
        <v>947</v>
      </c>
      <c r="E35" t="str">
        <f t="shared" si="4"/>
        <v>Canada / كندا</v>
      </c>
      <c r="F35" t="str">
        <f t="shared" si="5"/>
        <v>CAN</v>
      </c>
      <c r="H35" t="str">
        <f t="shared" si="3"/>
        <v>Belize / بليز - BZ</v>
      </c>
      <c r="J35" s="11">
        <v>63</v>
      </c>
      <c r="K35" s="20" t="s">
        <v>157</v>
      </c>
      <c r="L35" s="21" t="str">
        <f t="shared" si="2"/>
        <v>CAN</v>
      </c>
      <c r="M35" s="21" t="s">
        <v>158</v>
      </c>
      <c r="N35" s="22" t="s">
        <v>159</v>
      </c>
      <c r="S35">
        <v>144</v>
      </c>
      <c r="T35" s="23" t="s">
        <v>153</v>
      </c>
      <c r="U35" s="23" t="s">
        <v>156</v>
      </c>
      <c r="V35" s="23" t="s">
        <v>155</v>
      </c>
      <c r="X35" s="33" t="s">
        <v>135</v>
      </c>
      <c r="Y35" s="33" t="s">
        <v>134</v>
      </c>
      <c r="Z35" s="33" t="s">
        <v>1311</v>
      </c>
      <c r="AA35" s="33">
        <v>76</v>
      </c>
    </row>
    <row r="36" spans="2:27" ht="15.75" thickBot="1">
      <c r="B36" s="92" t="s">
        <v>1356</v>
      </c>
      <c r="C36" s="2" t="s">
        <v>959</v>
      </c>
      <c r="E36" t="str">
        <f t="shared" si="4"/>
        <v>Cocos Islands / جزر كوكوس</v>
      </c>
      <c r="F36" t="str">
        <f t="shared" si="5"/>
        <v>CCK</v>
      </c>
      <c r="H36" t="str">
        <f t="shared" si="3"/>
        <v>Canada / كندا - CA</v>
      </c>
      <c r="J36" s="11">
        <v>210</v>
      </c>
      <c r="K36" s="16" t="s">
        <v>161</v>
      </c>
      <c r="L36" s="17" t="str">
        <f t="shared" si="2"/>
        <v>CCK</v>
      </c>
      <c r="M36" s="17" t="s">
        <v>162</v>
      </c>
      <c r="N36" s="18" t="s">
        <v>163</v>
      </c>
      <c r="S36">
        <v>63</v>
      </c>
      <c r="T36" s="23" t="s">
        <v>157</v>
      </c>
      <c r="U36" s="23" t="s">
        <v>160</v>
      </c>
      <c r="V36" s="23" t="s">
        <v>159</v>
      </c>
      <c r="X36" s="33" t="s">
        <v>1312</v>
      </c>
      <c r="Y36" s="33" t="s">
        <v>391</v>
      </c>
      <c r="Z36" s="33" t="s">
        <v>1313</v>
      </c>
      <c r="AA36" s="33">
        <v>86</v>
      </c>
    </row>
    <row r="37" spans="2:27" ht="15.75" thickBot="1">
      <c r="B37" s="92" t="s">
        <v>1357</v>
      </c>
      <c r="C37" s="2" t="s">
        <v>964</v>
      </c>
      <c r="E37" t="str">
        <f t="shared" si="4"/>
        <v>Democratic Republic of Congo / جمهورية الكونغو الديمقراطية</v>
      </c>
      <c r="F37" t="str">
        <f t="shared" si="5"/>
        <v>COD</v>
      </c>
      <c r="H37" t="str">
        <f t="shared" si="3"/>
        <v>Cocos Islands / جزر كوكوس - CC</v>
      </c>
      <c r="J37" s="11">
        <v>226</v>
      </c>
      <c r="K37" s="16" t="s">
        <v>164</v>
      </c>
      <c r="L37" s="17" t="str">
        <f t="shared" si="2"/>
        <v>COD</v>
      </c>
      <c r="M37" s="17" t="s">
        <v>165</v>
      </c>
      <c r="N37" s="18" t="s">
        <v>166</v>
      </c>
      <c r="S37">
        <v>210</v>
      </c>
      <c r="T37" s="15" t="s">
        <v>161</v>
      </c>
      <c r="U37" s="15" t="s">
        <v>162</v>
      </c>
      <c r="V37" s="15" t="s">
        <v>163</v>
      </c>
      <c r="X37" s="33" t="s">
        <v>1314</v>
      </c>
      <c r="Y37" s="33" t="s">
        <v>126</v>
      </c>
      <c r="Z37" s="33" t="s">
        <v>1315</v>
      </c>
      <c r="AA37" s="33">
        <v>96</v>
      </c>
    </row>
    <row r="38" spans="2:27" ht="15.75" thickBot="1">
      <c r="B38" s="92" t="s">
        <v>1358</v>
      </c>
      <c r="C38" s="2" t="s">
        <v>951</v>
      </c>
      <c r="E38" t="str">
        <f t="shared" si="4"/>
        <v>Central African Republic / جمهورية أفريقيا الوسطى</v>
      </c>
      <c r="F38" t="str">
        <f t="shared" si="5"/>
        <v>CAF</v>
      </c>
      <c r="H38" t="str">
        <f t="shared" si="3"/>
        <v>Democratic Republic of Congo / جمهورية الكونغو الديمقراطية - CD</v>
      </c>
      <c r="J38" s="11">
        <v>208</v>
      </c>
      <c r="K38" s="20" t="s">
        <v>168</v>
      </c>
      <c r="L38" s="21" t="str">
        <f t="shared" ref="L38:L69" si="6">+VLOOKUP($K38,$Y$4:$Z$253,2,FALSE)</f>
        <v>CAF</v>
      </c>
      <c r="M38" s="21" t="s">
        <v>169</v>
      </c>
      <c r="N38" s="22" t="s">
        <v>170</v>
      </c>
      <c r="S38">
        <v>226</v>
      </c>
      <c r="T38" s="15" t="s">
        <v>164</v>
      </c>
      <c r="U38" s="15" t="s">
        <v>167</v>
      </c>
      <c r="V38" s="15" t="s">
        <v>166</v>
      </c>
      <c r="X38" s="33" t="s">
        <v>107</v>
      </c>
      <c r="Y38" s="33" t="s">
        <v>106</v>
      </c>
      <c r="Z38" s="33" t="s">
        <v>1316</v>
      </c>
      <c r="AA38" s="33">
        <v>100</v>
      </c>
    </row>
    <row r="39" spans="2:27" ht="15.75" thickBot="1">
      <c r="B39" s="92" t="s">
        <v>1359</v>
      </c>
      <c r="C39" s="2" t="s">
        <v>966</v>
      </c>
      <c r="E39" t="str">
        <f t="shared" si="4"/>
        <v>Republic of Congo / جمهورية الكونغو</v>
      </c>
      <c r="F39" t="str">
        <f t="shared" si="5"/>
        <v>COG</v>
      </c>
      <c r="H39" t="str">
        <f t="shared" si="3"/>
        <v>Central African Republic / جمهورية أفريقيا الوسطى - CF</v>
      </c>
      <c r="J39" s="11">
        <v>177</v>
      </c>
      <c r="K39" s="16" t="s">
        <v>172</v>
      </c>
      <c r="L39" s="17" t="str">
        <f t="shared" si="6"/>
        <v>COG</v>
      </c>
      <c r="M39" s="17" t="s">
        <v>173</v>
      </c>
      <c r="N39" s="18" t="s">
        <v>174</v>
      </c>
      <c r="S39">
        <v>208</v>
      </c>
      <c r="T39" s="23" t="s">
        <v>168</v>
      </c>
      <c r="U39" s="23" t="s">
        <v>171</v>
      </c>
      <c r="V39" s="23" t="s">
        <v>170</v>
      </c>
      <c r="X39" s="33" t="s">
        <v>103</v>
      </c>
      <c r="Y39" s="33" t="s">
        <v>102</v>
      </c>
      <c r="Z39" s="33" t="s">
        <v>1317</v>
      </c>
      <c r="AA39" s="33">
        <v>854</v>
      </c>
    </row>
    <row r="40" spans="2:27" ht="15.75" thickBot="1">
      <c r="B40" s="92" t="s">
        <v>1360</v>
      </c>
      <c r="C40" s="2" t="s">
        <v>1204</v>
      </c>
      <c r="E40" t="str">
        <f t="shared" si="4"/>
        <v>Switzerland / سويسرا</v>
      </c>
      <c r="F40" t="str">
        <f t="shared" si="5"/>
        <v>CHE</v>
      </c>
      <c r="H40" t="str">
        <f t="shared" si="3"/>
        <v>Republic of Congo / جمهورية الكونغو - CG</v>
      </c>
      <c r="J40" s="11">
        <v>78</v>
      </c>
      <c r="K40" s="20" t="s">
        <v>176</v>
      </c>
      <c r="L40" s="21" t="str">
        <f t="shared" si="6"/>
        <v>CHE</v>
      </c>
      <c r="M40" s="21" t="s">
        <v>177</v>
      </c>
      <c r="N40" s="22" t="s">
        <v>178</v>
      </c>
      <c r="S40">
        <v>177</v>
      </c>
      <c r="T40" s="15" t="s">
        <v>172</v>
      </c>
      <c r="U40" s="15" t="s">
        <v>175</v>
      </c>
      <c r="V40" s="15" t="s">
        <v>174</v>
      </c>
      <c r="X40" s="33" t="s">
        <v>115</v>
      </c>
      <c r="Y40" s="33" t="s">
        <v>114</v>
      </c>
      <c r="Z40" s="33" t="s">
        <v>1318</v>
      </c>
      <c r="AA40" s="33">
        <v>108</v>
      </c>
    </row>
    <row r="41" spans="2:27" ht="15.75" thickBot="1">
      <c r="B41" s="92" t="s">
        <v>1361</v>
      </c>
      <c r="C41" s="2" t="s">
        <v>971</v>
      </c>
      <c r="E41" t="str">
        <f t="shared" si="4"/>
        <v>Ivory Coast / ساحل العاج</v>
      </c>
      <c r="F41" t="str">
        <f t="shared" si="5"/>
        <v>CIV</v>
      </c>
      <c r="H41" t="str">
        <f t="shared" si="3"/>
        <v>Switzerland / سويسرا - CH</v>
      </c>
      <c r="J41" s="11">
        <v>150</v>
      </c>
      <c r="K41" s="16" t="s">
        <v>180</v>
      </c>
      <c r="L41" s="17" t="str">
        <f t="shared" si="6"/>
        <v>CIV</v>
      </c>
      <c r="M41" s="17" t="s">
        <v>181</v>
      </c>
      <c r="N41" s="18" t="s">
        <v>182</v>
      </c>
      <c r="S41">
        <v>78</v>
      </c>
      <c r="T41" s="23" t="s">
        <v>176</v>
      </c>
      <c r="U41" s="23" t="s">
        <v>179</v>
      </c>
      <c r="V41" s="23" t="s">
        <v>178</v>
      </c>
      <c r="X41" s="33" t="s">
        <v>943</v>
      </c>
      <c r="Y41" s="33" t="s">
        <v>216</v>
      </c>
      <c r="Z41" s="33" t="s">
        <v>944</v>
      </c>
      <c r="AA41" s="33">
        <v>132</v>
      </c>
    </row>
    <row r="42" spans="2:27" ht="15.75" thickBot="1">
      <c r="B42" s="92" t="s">
        <v>1362</v>
      </c>
      <c r="C42" s="2" t="s">
        <v>968</v>
      </c>
      <c r="E42" t="str">
        <f t="shared" si="4"/>
        <v>Cook Island / جزر كوك</v>
      </c>
      <c r="F42" t="str">
        <f t="shared" si="5"/>
        <v>COK</v>
      </c>
      <c r="H42" t="str">
        <f t="shared" si="3"/>
        <v>Ivory Coast / ساحل العاج - CI</v>
      </c>
      <c r="J42" s="11">
        <v>169</v>
      </c>
      <c r="K42" s="20" t="s">
        <v>184</v>
      </c>
      <c r="L42" s="21" t="str">
        <f t="shared" si="6"/>
        <v>COK</v>
      </c>
      <c r="M42" s="21" t="s">
        <v>185</v>
      </c>
      <c r="N42" s="22" t="s">
        <v>186</v>
      </c>
      <c r="S42">
        <v>150</v>
      </c>
      <c r="T42" s="15" t="s">
        <v>180</v>
      </c>
      <c r="U42" s="15" t="s">
        <v>183</v>
      </c>
      <c r="V42" s="15" t="s">
        <v>182</v>
      </c>
      <c r="X42" s="33" t="s">
        <v>432</v>
      </c>
      <c r="Y42" s="33" t="s">
        <v>431</v>
      </c>
      <c r="Z42" s="33" t="s">
        <v>945</v>
      </c>
      <c r="AA42" s="33">
        <v>116</v>
      </c>
    </row>
    <row r="43" spans="2:27" ht="15.75" thickBot="1">
      <c r="B43" s="92" t="s">
        <v>1363</v>
      </c>
      <c r="C43" s="2" t="s">
        <v>953</v>
      </c>
      <c r="E43" t="str">
        <f t="shared" si="4"/>
        <v>Chile / تشيلي</v>
      </c>
      <c r="F43" t="str">
        <f t="shared" si="5"/>
        <v>CHL</v>
      </c>
      <c r="H43" t="str">
        <f t="shared" si="3"/>
        <v>Cook Island / جزر كوك - CK</v>
      </c>
      <c r="J43" s="11">
        <v>57</v>
      </c>
      <c r="K43" s="16" t="s">
        <v>188</v>
      </c>
      <c r="L43" s="17" t="str">
        <f t="shared" si="6"/>
        <v>CHL</v>
      </c>
      <c r="M43" s="17" t="s">
        <v>189</v>
      </c>
      <c r="N43" s="18" t="s">
        <v>190</v>
      </c>
      <c r="S43">
        <v>169</v>
      </c>
      <c r="T43" s="23" t="s">
        <v>184</v>
      </c>
      <c r="U43" s="23" t="s">
        <v>187</v>
      </c>
      <c r="V43" s="23" t="s">
        <v>186</v>
      </c>
      <c r="X43" s="33" t="s">
        <v>193</v>
      </c>
      <c r="Y43" s="33" t="s">
        <v>192</v>
      </c>
      <c r="Z43" s="33" t="s">
        <v>946</v>
      </c>
      <c r="AA43" s="33">
        <v>120</v>
      </c>
    </row>
    <row r="44" spans="2:27" ht="15.75" thickBot="1">
      <c r="B44" s="92" t="s">
        <v>1364</v>
      </c>
      <c r="C44" s="2" t="s">
        <v>946</v>
      </c>
      <c r="E44" t="str">
        <f t="shared" si="4"/>
        <v>Cameroon / الكاميرون</v>
      </c>
      <c r="F44" t="str">
        <f t="shared" si="5"/>
        <v>CMR</v>
      </c>
      <c r="H44" t="str">
        <f t="shared" si="3"/>
        <v>Chile / تشيلي - CL</v>
      </c>
      <c r="J44" s="11">
        <v>149</v>
      </c>
      <c r="K44" s="16" t="s">
        <v>192</v>
      </c>
      <c r="L44" s="17" t="str">
        <f t="shared" si="6"/>
        <v>CMR</v>
      </c>
      <c r="M44" s="17" t="s">
        <v>193</v>
      </c>
      <c r="N44" s="18" t="s">
        <v>194</v>
      </c>
      <c r="S44">
        <v>57</v>
      </c>
      <c r="T44" s="15" t="s">
        <v>188</v>
      </c>
      <c r="U44" s="15" t="s">
        <v>191</v>
      </c>
      <c r="V44" s="15" t="s">
        <v>190</v>
      </c>
      <c r="X44" s="33" t="s">
        <v>158</v>
      </c>
      <c r="Y44" s="33" t="s">
        <v>157</v>
      </c>
      <c r="Z44" s="33" t="s">
        <v>947</v>
      </c>
      <c r="AA44" s="33">
        <v>124</v>
      </c>
    </row>
    <row r="45" spans="2:27" ht="15.75" thickBot="1">
      <c r="B45" s="92" t="s">
        <v>1365</v>
      </c>
      <c r="C45" s="2" t="s">
        <v>954</v>
      </c>
      <c r="E45" t="str">
        <f t="shared" si="4"/>
        <v>China / الصين</v>
      </c>
      <c r="F45" t="str">
        <f t="shared" si="5"/>
        <v>CHN</v>
      </c>
      <c r="H45" t="str">
        <f t="shared" si="3"/>
        <v>Cameroon / الكاميرون - CM</v>
      </c>
      <c r="J45" s="11">
        <v>37</v>
      </c>
      <c r="K45" s="20" t="s">
        <v>196</v>
      </c>
      <c r="L45" s="21" t="str">
        <f t="shared" si="6"/>
        <v>CHN</v>
      </c>
      <c r="M45" s="21" t="s">
        <v>197</v>
      </c>
      <c r="N45" s="22" t="s">
        <v>198</v>
      </c>
      <c r="S45">
        <v>149</v>
      </c>
      <c r="T45" s="15" t="s">
        <v>192</v>
      </c>
      <c r="U45" s="15" t="s">
        <v>195</v>
      </c>
      <c r="V45" s="15" t="s">
        <v>194</v>
      </c>
      <c r="X45" s="33" t="s">
        <v>948</v>
      </c>
      <c r="Y45" s="33" t="s">
        <v>458</v>
      </c>
      <c r="Z45" s="33" t="s">
        <v>949</v>
      </c>
      <c r="AA45" s="33">
        <v>136</v>
      </c>
    </row>
    <row r="46" spans="2:27" ht="15.75" thickBot="1">
      <c r="B46" s="92" t="s">
        <v>1366</v>
      </c>
      <c r="C46" s="2" t="s">
        <v>960</v>
      </c>
      <c r="E46" t="str">
        <f t="shared" si="4"/>
        <v>Colombia / كولومبيا</v>
      </c>
      <c r="F46" t="str">
        <f t="shared" si="5"/>
        <v>COL</v>
      </c>
      <c r="H46" t="str">
        <f t="shared" si="3"/>
        <v>China / الصين - CN</v>
      </c>
      <c r="J46" s="11">
        <v>84</v>
      </c>
      <c r="K46" s="16" t="s">
        <v>200</v>
      </c>
      <c r="L46" s="17" t="str">
        <f t="shared" si="6"/>
        <v>COL</v>
      </c>
      <c r="M46" s="17" t="s">
        <v>201</v>
      </c>
      <c r="N46" s="18" t="s">
        <v>202</v>
      </c>
      <c r="S46">
        <v>37</v>
      </c>
      <c r="T46" s="23" t="s">
        <v>196</v>
      </c>
      <c r="U46" s="23" t="s">
        <v>199</v>
      </c>
      <c r="V46" s="23" t="s">
        <v>198</v>
      </c>
      <c r="X46" s="33" t="s">
        <v>950</v>
      </c>
      <c r="Y46" s="33" t="s">
        <v>168</v>
      </c>
      <c r="Z46" s="33" t="s">
        <v>951</v>
      </c>
      <c r="AA46" s="33">
        <v>140</v>
      </c>
    </row>
    <row r="47" spans="2:27" ht="15.75" thickBot="1">
      <c r="B47" s="92" t="s">
        <v>1367</v>
      </c>
      <c r="C47" s="2" t="s">
        <v>969</v>
      </c>
      <c r="E47" t="str">
        <f t="shared" si="4"/>
        <v>Costa Rica / كوستا ريكا</v>
      </c>
      <c r="F47" t="str">
        <f t="shared" si="5"/>
        <v>CRI</v>
      </c>
      <c r="H47" t="str">
        <f t="shared" si="3"/>
        <v>Colombia / كولومبيا - CO</v>
      </c>
      <c r="J47" s="11">
        <v>85</v>
      </c>
      <c r="K47" s="20" t="s">
        <v>204</v>
      </c>
      <c r="L47" s="21" t="str">
        <f t="shared" si="6"/>
        <v>CRI</v>
      </c>
      <c r="M47" s="21" t="s">
        <v>205</v>
      </c>
      <c r="N47" s="22" t="s">
        <v>206</v>
      </c>
      <c r="S47">
        <v>84</v>
      </c>
      <c r="T47" s="15" t="s">
        <v>200</v>
      </c>
      <c r="U47" s="15" t="s">
        <v>203</v>
      </c>
      <c r="V47" s="15" t="s">
        <v>202</v>
      </c>
      <c r="X47" s="33" t="s">
        <v>802</v>
      </c>
      <c r="Y47" s="33" t="s">
        <v>801</v>
      </c>
      <c r="Z47" s="33" t="s">
        <v>952</v>
      </c>
      <c r="AA47" s="33">
        <v>148</v>
      </c>
    </row>
    <row r="48" spans="2:27" ht="15.75" thickBot="1">
      <c r="B48" s="92" t="s">
        <v>1368</v>
      </c>
      <c r="C48" s="2" t="s">
        <v>973</v>
      </c>
      <c r="E48" t="str">
        <f t="shared" si="4"/>
        <v>Cuba / كوبا</v>
      </c>
      <c r="F48" t="str">
        <f t="shared" si="5"/>
        <v>CUB</v>
      </c>
      <c r="H48" t="str">
        <f t="shared" si="3"/>
        <v>Costa Rica / كوستا ريكا - CR</v>
      </c>
      <c r="J48" s="11">
        <v>130</v>
      </c>
      <c r="K48" s="16" t="s">
        <v>212</v>
      </c>
      <c r="L48" s="17" t="str">
        <f t="shared" si="6"/>
        <v>CUB</v>
      </c>
      <c r="M48" s="17" t="s">
        <v>213</v>
      </c>
      <c r="N48" s="18" t="s">
        <v>214</v>
      </c>
      <c r="S48">
        <v>85</v>
      </c>
      <c r="T48" s="23" t="s">
        <v>204</v>
      </c>
      <c r="U48" s="23" t="s">
        <v>207</v>
      </c>
      <c r="V48" s="23" t="s">
        <v>206</v>
      </c>
      <c r="X48" s="33" t="s">
        <v>189</v>
      </c>
      <c r="Y48" s="33" t="s">
        <v>188</v>
      </c>
      <c r="Z48" s="33" t="s">
        <v>953</v>
      </c>
      <c r="AA48" s="33">
        <v>152</v>
      </c>
    </row>
    <row r="49" spans="2:27" ht="15.75" thickBot="1">
      <c r="B49" s="92" t="s">
        <v>1369</v>
      </c>
      <c r="C49" s="2" t="s">
        <v>944</v>
      </c>
      <c r="E49" t="str">
        <f t="shared" si="4"/>
        <v>Cape Verde / الرأس الأخضر</v>
      </c>
      <c r="F49" t="str">
        <f t="shared" si="5"/>
        <v>CPV</v>
      </c>
      <c r="H49" t="str">
        <f>CONCATENATE(M232,O$2,N232,P$2,K232)</f>
        <v>Serbia and Montenegro / صربيا والجبل الاسود - CS</v>
      </c>
      <c r="J49" s="11">
        <v>180</v>
      </c>
      <c r="K49" s="16" t="s">
        <v>216</v>
      </c>
      <c r="L49" s="17" t="str">
        <f t="shared" si="6"/>
        <v>CPV</v>
      </c>
      <c r="M49" s="17" t="s">
        <v>217</v>
      </c>
      <c r="N49" s="18" t="s">
        <v>218</v>
      </c>
      <c r="S49">
        <v>109</v>
      </c>
      <c r="T49" s="15" t="s">
        <v>208</v>
      </c>
      <c r="U49" s="15" t="s">
        <v>211</v>
      </c>
      <c r="V49" s="15" t="s">
        <v>210</v>
      </c>
      <c r="X49" s="33" t="s">
        <v>197</v>
      </c>
      <c r="Y49" s="33" t="s">
        <v>196</v>
      </c>
      <c r="Z49" s="33" t="s">
        <v>954</v>
      </c>
      <c r="AA49" s="33">
        <v>156</v>
      </c>
    </row>
    <row r="50" spans="2:27" ht="15.75" thickBot="1">
      <c r="B50" s="92" t="s">
        <v>1370</v>
      </c>
      <c r="C50" s="2" t="s">
        <v>974</v>
      </c>
      <c r="E50" t="str">
        <f t="shared" si="4"/>
        <v>Curaçao / كوراساو</v>
      </c>
      <c r="F50" t="str">
        <f t="shared" si="5"/>
        <v>CUW</v>
      </c>
      <c r="H50" t="str">
        <f t="shared" ref="H50:H69" si="7">CONCATENATE(M48,O$2,N48,P$2,K48)</f>
        <v>Cuba / كوبا - CU</v>
      </c>
      <c r="J50" s="11">
        <v>222</v>
      </c>
      <c r="K50" s="20" t="s">
        <v>220</v>
      </c>
      <c r="L50" s="21" t="str">
        <f t="shared" si="6"/>
        <v>CUW</v>
      </c>
      <c r="M50" s="21" t="s">
        <v>221</v>
      </c>
      <c r="N50" s="22" t="s">
        <v>222</v>
      </c>
      <c r="S50">
        <v>130</v>
      </c>
      <c r="T50" s="15" t="s">
        <v>212</v>
      </c>
      <c r="U50" s="15" t="s">
        <v>215</v>
      </c>
      <c r="V50" s="15" t="s">
        <v>214</v>
      </c>
      <c r="X50" s="33" t="s">
        <v>955</v>
      </c>
      <c r="Y50" s="33" t="s">
        <v>956</v>
      </c>
      <c r="Z50" s="33" t="s">
        <v>957</v>
      </c>
      <c r="AA50" s="33">
        <v>162</v>
      </c>
    </row>
    <row r="51" spans="2:27" ht="15.75" thickBot="1">
      <c r="B51" s="92" t="s">
        <v>1371</v>
      </c>
      <c r="C51" s="2" t="s">
        <v>975</v>
      </c>
      <c r="E51" t="str">
        <f t="shared" si="4"/>
        <v>Cyprus / قبرص</v>
      </c>
      <c r="F51" t="str">
        <f t="shared" si="5"/>
        <v>CYP</v>
      </c>
      <c r="H51" t="str">
        <f t="shared" si="7"/>
        <v>Cape Verde / الرأس الأخضر - CV</v>
      </c>
      <c r="J51" s="11">
        <v>18</v>
      </c>
      <c r="K51" s="20" t="s">
        <v>223</v>
      </c>
      <c r="L51" s="21" t="str">
        <f t="shared" si="6"/>
        <v>CYP</v>
      </c>
      <c r="M51" s="21" t="s">
        <v>224</v>
      </c>
      <c r="N51" s="22" t="s">
        <v>225</v>
      </c>
      <c r="S51">
        <v>180</v>
      </c>
      <c r="T51" s="15" t="s">
        <v>216</v>
      </c>
      <c r="U51" s="15" t="s">
        <v>219</v>
      </c>
      <c r="V51" s="15" t="s">
        <v>218</v>
      </c>
      <c r="X51" s="33" t="s">
        <v>958</v>
      </c>
      <c r="Y51" s="33" t="s">
        <v>161</v>
      </c>
      <c r="Z51" s="33" t="s">
        <v>959</v>
      </c>
      <c r="AA51" s="33">
        <v>166</v>
      </c>
    </row>
    <row r="52" spans="2:27" ht="15.75" thickBot="1">
      <c r="B52" s="92" t="s">
        <v>1372</v>
      </c>
      <c r="C52" s="2" t="s">
        <v>977</v>
      </c>
      <c r="E52" t="str">
        <f t="shared" si="4"/>
        <v>Czech Republic / جمهورية التشيك</v>
      </c>
      <c r="F52" t="str">
        <f t="shared" si="5"/>
        <v>CZE</v>
      </c>
      <c r="H52" t="str">
        <f t="shared" si="7"/>
        <v>Curaçao / كوراساو - CW</v>
      </c>
      <c r="J52" s="11">
        <v>70</v>
      </c>
      <c r="K52" s="16" t="s">
        <v>227</v>
      </c>
      <c r="L52" s="17" t="str">
        <f t="shared" si="6"/>
        <v>CZE</v>
      </c>
      <c r="M52" s="17" t="s">
        <v>228</v>
      </c>
      <c r="N52" s="18" t="s">
        <v>229</v>
      </c>
      <c r="S52">
        <v>222</v>
      </c>
      <c r="T52" s="23" t="s">
        <v>220</v>
      </c>
      <c r="U52" s="23" t="s">
        <v>221</v>
      </c>
      <c r="V52" s="23" t="s">
        <v>222</v>
      </c>
      <c r="X52" s="33" t="s">
        <v>201</v>
      </c>
      <c r="Y52" s="33" t="s">
        <v>200</v>
      </c>
      <c r="Z52" s="33" t="s">
        <v>960</v>
      </c>
      <c r="AA52" s="33">
        <v>170</v>
      </c>
    </row>
    <row r="53" spans="2:27" ht="15.75" thickBot="1">
      <c r="B53" s="92" t="s">
        <v>1373</v>
      </c>
      <c r="C53" s="2" t="s">
        <v>1013</v>
      </c>
      <c r="E53" t="str">
        <f t="shared" si="4"/>
        <v>Germany / ألمانيا</v>
      </c>
      <c r="F53" t="str">
        <f t="shared" si="5"/>
        <v>DEU</v>
      </c>
      <c r="H53" t="str">
        <f t="shared" si="7"/>
        <v>Cyprus / قبرص - CY</v>
      </c>
      <c r="J53" s="11">
        <v>48</v>
      </c>
      <c r="K53" s="16" t="s">
        <v>231</v>
      </c>
      <c r="L53" s="17" t="str">
        <f t="shared" si="6"/>
        <v>DEU</v>
      </c>
      <c r="M53" s="17" t="s">
        <v>232</v>
      </c>
      <c r="N53" s="18" t="s">
        <v>233</v>
      </c>
      <c r="S53">
        <v>18</v>
      </c>
      <c r="T53" s="23" t="s">
        <v>223</v>
      </c>
      <c r="U53" s="23" t="s">
        <v>226</v>
      </c>
      <c r="V53" s="23" t="s">
        <v>225</v>
      </c>
      <c r="X53" s="33" t="s">
        <v>961</v>
      </c>
      <c r="Y53" s="33" t="s">
        <v>439</v>
      </c>
      <c r="Z53" s="33" t="s">
        <v>962</v>
      </c>
      <c r="AA53" s="33">
        <v>174</v>
      </c>
    </row>
    <row r="54" spans="2:27" ht="15.75" thickBot="1">
      <c r="B54" s="92" t="s">
        <v>1374</v>
      </c>
      <c r="C54" s="2" t="s">
        <v>979</v>
      </c>
      <c r="E54" t="str">
        <f t="shared" si="4"/>
        <v>Djibouti / جيبوتي</v>
      </c>
      <c r="F54" t="str">
        <f t="shared" si="5"/>
        <v>DJI</v>
      </c>
      <c r="H54" t="str">
        <f t="shared" si="7"/>
        <v>Czech Republic / جمهورية التشيك - CZ</v>
      </c>
      <c r="J54" s="11">
        <v>225</v>
      </c>
      <c r="K54" s="20" t="s">
        <v>235</v>
      </c>
      <c r="L54" s="21" t="str">
        <f t="shared" si="6"/>
        <v>DJI</v>
      </c>
      <c r="M54" s="21" t="s">
        <v>236</v>
      </c>
      <c r="N54" s="22" t="s">
        <v>237</v>
      </c>
      <c r="S54">
        <v>70</v>
      </c>
      <c r="T54" s="15" t="s">
        <v>227</v>
      </c>
      <c r="U54" s="15" t="s">
        <v>230</v>
      </c>
      <c r="V54" s="15" t="s">
        <v>229</v>
      </c>
      <c r="X54" s="33" t="s">
        <v>963</v>
      </c>
      <c r="Y54" s="33" t="s">
        <v>164</v>
      </c>
      <c r="Z54" s="33" t="s">
        <v>964</v>
      </c>
      <c r="AA54" s="33">
        <v>180</v>
      </c>
    </row>
    <row r="55" spans="2:27" ht="15.75" thickBot="1">
      <c r="B55" s="92" t="s">
        <v>1375</v>
      </c>
      <c r="C55" s="2" t="s">
        <v>978</v>
      </c>
      <c r="E55" t="str">
        <f t="shared" si="4"/>
        <v>Denmark / الدنمارك</v>
      </c>
      <c r="F55" t="str">
        <f t="shared" si="5"/>
        <v>DNK</v>
      </c>
      <c r="H55" t="str">
        <f t="shared" si="7"/>
        <v>Germany / ألمانيا - DE</v>
      </c>
      <c r="J55" s="11">
        <v>60</v>
      </c>
      <c r="K55" s="16" t="s">
        <v>239</v>
      </c>
      <c r="L55" s="17" t="str">
        <f t="shared" si="6"/>
        <v>DNK</v>
      </c>
      <c r="M55" s="17" t="s">
        <v>240</v>
      </c>
      <c r="N55" s="18" t="s">
        <v>241</v>
      </c>
      <c r="S55">
        <v>48</v>
      </c>
      <c r="T55" s="15" t="s">
        <v>231</v>
      </c>
      <c r="U55" s="15" t="s">
        <v>234</v>
      </c>
      <c r="V55" s="15" t="s">
        <v>233</v>
      </c>
      <c r="X55" s="33" t="s">
        <v>965</v>
      </c>
      <c r="Y55" s="33" t="s">
        <v>172</v>
      </c>
      <c r="Z55" s="33" t="s">
        <v>966</v>
      </c>
      <c r="AA55" s="33">
        <v>178</v>
      </c>
    </row>
    <row r="56" spans="2:27" ht="15.75" thickBot="1">
      <c r="B56" s="92" t="s">
        <v>1376</v>
      </c>
      <c r="C56" s="2" t="s">
        <v>980</v>
      </c>
      <c r="E56" t="str">
        <f t="shared" si="4"/>
        <v>Dominica / دومينيكا</v>
      </c>
      <c r="F56" t="str">
        <f t="shared" si="5"/>
        <v>DMA</v>
      </c>
      <c r="H56" t="str">
        <f t="shared" si="7"/>
        <v>Djibouti / جيبوتي - DJ</v>
      </c>
      <c r="J56" s="11">
        <v>178</v>
      </c>
      <c r="K56" s="16" t="s">
        <v>243</v>
      </c>
      <c r="L56" s="17" t="str">
        <f t="shared" si="6"/>
        <v>DMA</v>
      </c>
      <c r="M56" s="17" t="s">
        <v>244</v>
      </c>
      <c r="N56" s="18" t="s">
        <v>245</v>
      </c>
      <c r="S56">
        <v>225</v>
      </c>
      <c r="T56" s="23" t="s">
        <v>235</v>
      </c>
      <c r="U56" s="23" t="s">
        <v>238</v>
      </c>
      <c r="V56" s="23" t="s">
        <v>237</v>
      </c>
      <c r="X56" s="33" t="s">
        <v>967</v>
      </c>
      <c r="Y56" s="33" t="s">
        <v>184</v>
      </c>
      <c r="Z56" s="33" t="s">
        <v>968</v>
      </c>
      <c r="AA56" s="33">
        <v>184</v>
      </c>
    </row>
    <row r="57" spans="2:27" ht="15.75" thickBot="1">
      <c r="B57" s="92" t="s">
        <v>1377</v>
      </c>
      <c r="C57" s="2" t="s">
        <v>982</v>
      </c>
      <c r="E57" t="str">
        <f t="shared" si="4"/>
        <v>Dominican Republic / جمهورية الدومينيكان</v>
      </c>
      <c r="F57" t="str">
        <f t="shared" si="5"/>
        <v>DOM</v>
      </c>
      <c r="H57" t="str">
        <f t="shared" si="7"/>
        <v>Denmark / الدنمارك - DK</v>
      </c>
      <c r="J57" s="11">
        <v>131</v>
      </c>
      <c r="K57" s="20" t="s">
        <v>247</v>
      </c>
      <c r="L57" s="21" t="str">
        <f t="shared" si="6"/>
        <v>DOM</v>
      </c>
      <c r="M57" s="21" t="s">
        <v>248</v>
      </c>
      <c r="N57" s="22" t="s">
        <v>249</v>
      </c>
      <c r="S57">
        <v>60</v>
      </c>
      <c r="T57" s="15" t="s">
        <v>239</v>
      </c>
      <c r="U57" s="15" t="s">
        <v>242</v>
      </c>
      <c r="V57" s="15" t="s">
        <v>241</v>
      </c>
      <c r="X57" s="33" t="s">
        <v>205</v>
      </c>
      <c r="Y57" s="33" t="s">
        <v>204</v>
      </c>
      <c r="Z57" s="33" t="s">
        <v>969</v>
      </c>
      <c r="AA57" s="33">
        <v>188</v>
      </c>
    </row>
    <row r="58" spans="2:27" ht="15.75" thickBot="1">
      <c r="B58" s="92" t="s">
        <v>1378</v>
      </c>
      <c r="C58" s="2" t="s">
        <v>1268</v>
      </c>
      <c r="E58" t="str">
        <f t="shared" si="4"/>
        <v>Algeria / الجزائر</v>
      </c>
      <c r="F58" t="str">
        <f t="shared" si="5"/>
        <v>DZA</v>
      </c>
      <c r="H58" t="str">
        <f t="shared" si="7"/>
        <v>Dominica / دومينيكا - DM</v>
      </c>
      <c r="J58" s="11">
        <v>120</v>
      </c>
      <c r="K58" s="16" t="s">
        <v>251</v>
      </c>
      <c r="L58" s="17" t="str">
        <f t="shared" si="6"/>
        <v>DZA</v>
      </c>
      <c r="M58" s="17" t="s">
        <v>252</v>
      </c>
      <c r="N58" s="18" t="s">
        <v>253</v>
      </c>
      <c r="S58">
        <v>178</v>
      </c>
      <c r="T58" s="15" t="s">
        <v>243</v>
      </c>
      <c r="U58" s="15" t="s">
        <v>246</v>
      </c>
      <c r="V58" s="15" t="s">
        <v>245</v>
      </c>
      <c r="X58" s="33" t="s">
        <v>364</v>
      </c>
      <c r="Y58" s="33" t="s">
        <v>363</v>
      </c>
      <c r="Z58" s="33" t="s">
        <v>972</v>
      </c>
      <c r="AA58" s="33">
        <v>191</v>
      </c>
    </row>
    <row r="59" spans="2:27" ht="15.75" thickBot="1">
      <c r="B59" s="92" t="s">
        <v>1379</v>
      </c>
      <c r="C59" s="2" t="s">
        <v>983</v>
      </c>
      <c r="E59" t="str">
        <f t="shared" si="4"/>
        <v>Ecuador / الاكوادور</v>
      </c>
      <c r="F59" t="str">
        <f t="shared" si="5"/>
        <v>ECU</v>
      </c>
      <c r="H59" t="str">
        <f t="shared" si="7"/>
        <v>Dominican Republic / جمهورية الدومينيكان - DO</v>
      </c>
      <c r="J59" s="11">
        <v>86</v>
      </c>
      <c r="K59" s="16" t="s">
        <v>255</v>
      </c>
      <c r="L59" s="17" t="str">
        <f t="shared" si="6"/>
        <v>ECU</v>
      </c>
      <c r="M59" s="17" t="s">
        <v>256</v>
      </c>
      <c r="N59" s="18" t="s">
        <v>257</v>
      </c>
      <c r="S59">
        <v>131</v>
      </c>
      <c r="T59" s="23" t="s">
        <v>247</v>
      </c>
      <c r="U59" s="23" t="s">
        <v>250</v>
      </c>
      <c r="V59" s="23" t="s">
        <v>249</v>
      </c>
      <c r="X59" s="33" t="s">
        <v>213</v>
      </c>
      <c r="Y59" s="33" t="s">
        <v>212</v>
      </c>
      <c r="Z59" s="33" t="s">
        <v>973</v>
      </c>
      <c r="AA59" s="33">
        <v>192</v>
      </c>
    </row>
    <row r="60" spans="2:27" ht="15.75" thickBot="1">
      <c r="B60" s="92" t="s">
        <v>1380</v>
      </c>
      <c r="C60" s="2" t="s">
        <v>989</v>
      </c>
      <c r="E60" t="str">
        <f t="shared" si="4"/>
        <v>Estonia / إستونيا</v>
      </c>
      <c r="F60" t="str">
        <f t="shared" si="5"/>
        <v>EST</v>
      </c>
      <c r="H60" t="str">
        <f t="shared" si="7"/>
        <v>Algeria / الجزائر - DZ</v>
      </c>
      <c r="J60" s="11">
        <v>117</v>
      </c>
      <c r="K60" s="20" t="s">
        <v>259</v>
      </c>
      <c r="L60" s="21" t="str">
        <f t="shared" si="6"/>
        <v>EST</v>
      </c>
      <c r="M60" s="21" t="s">
        <v>260</v>
      </c>
      <c r="N60" s="22" t="s">
        <v>261</v>
      </c>
      <c r="S60">
        <v>120</v>
      </c>
      <c r="T60" s="15" t="s">
        <v>251</v>
      </c>
      <c r="U60" s="15" t="s">
        <v>254</v>
      </c>
      <c r="V60" s="15" t="s">
        <v>253</v>
      </c>
      <c r="X60" s="33" t="s">
        <v>221</v>
      </c>
      <c r="Y60" s="33" t="s">
        <v>220</v>
      </c>
      <c r="Z60" s="33" t="s">
        <v>974</v>
      </c>
      <c r="AA60" s="33">
        <v>531</v>
      </c>
    </row>
    <row r="61" spans="2:27" ht="15.75" thickBot="1">
      <c r="B61" s="92" t="s">
        <v>1381</v>
      </c>
      <c r="C61" s="2" t="s">
        <v>984</v>
      </c>
      <c r="E61" t="str">
        <f t="shared" si="4"/>
        <v>Egypt / مصر</v>
      </c>
      <c r="F61" t="str">
        <f t="shared" si="5"/>
        <v>EGY</v>
      </c>
      <c r="H61" t="str">
        <f t="shared" si="7"/>
        <v>Ecuador / الاكوادور - EC</v>
      </c>
      <c r="J61" s="11">
        <v>13</v>
      </c>
      <c r="K61" s="16" t="s">
        <v>263</v>
      </c>
      <c r="L61" s="17" t="str">
        <f t="shared" si="6"/>
        <v>EGY</v>
      </c>
      <c r="M61" s="17" t="s">
        <v>264</v>
      </c>
      <c r="N61" s="18" t="s">
        <v>265</v>
      </c>
      <c r="S61">
        <v>86</v>
      </c>
      <c r="T61" s="15" t="s">
        <v>255</v>
      </c>
      <c r="U61" s="15" t="s">
        <v>258</v>
      </c>
      <c r="V61" s="15" t="s">
        <v>257</v>
      </c>
      <c r="X61" s="33" t="s">
        <v>224</v>
      </c>
      <c r="Y61" s="33" t="s">
        <v>223</v>
      </c>
      <c r="Z61" s="33" t="s">
        <v>975</v>
      </c>
      <c r="AA61" s="33">
        <v>196</v>
      </c>
    </row>
    <row r="62" spans="2:27" ht="15.75" thickBot="1">
      <c r="B62" s="92" t="s">
        <v>1382</v>
      </c>
      <c r="C62" s="2" t="s">
        <v>988</v>
      </c>
      <c r="E62" t="str">
        <f t="shared" si="4"/>
        <v>Eritrea / إريتريا</v>
      </c>
      <c r="F62" t="str">
        <f t="shared" si="5"/>
        <v>ERI</v>
      </c>
      <c r="H62" t="str">
        <f t="shared" si="7"/>
        <v>Estonia / إستونيا - EE</v>
      </c>
      <c r="J62" s="11">
        <v>200</v>
      </c>
      <c r="K62" s="16" t="s">
        <v>267</v>
      </c>
      <c r="L62" s="17" t="str">
        <f t="shared" si="6"/>
        <v>ERI</v>
      </c>
      <c r="M62" s="17" t="s">
        <v>268</v>
      </c>
      <c r="N62" s="18" t="s">
        <v>269</v>
      </c>
      <c r="S62">
        <v>117</v>
      </c>
      <c r="T62" s="23" t="s">
        <v>259</v>
      </c>
      <c r="U62" s="23" t="s">
        <v>262</v>
      </c>
      <c r="V62" s="23" t="s">
        <v>261</v>
      </c>
      <c r="X62" s="33" t="s">
        <v>976</v>
      </c>
      <c r="Y62" s="33" t="s">
        <v>227</v>
      </c>
      <c r="Z62" s="33" t="s">
        <v>977</v>
      </c>
      <c r="AA62" s="33">
        <v>203</v>
      </c>
    </row>
    <row r="63" spans="2:27" ht="15.75" thickBot="1">
      <c r="B63" s="92" t="s">
        <v>1383</v>
      </c>
      <c r="C63" s="2" t="s">
        <v>1197</v>
      </c>
      <c r="E63" t="str">
        <f t="shared" si="4"/>
        <v>Spain / إسبانيا</v>
      </c>
      <c r="F63" t="str">
        <f t="shared" si="5"/>
        <v>ESP</v>
      </c>
      <c r="H63" t="str">
        <f t="shared" si="7"/>
        <v>Egypt / مصر - EG</v>
      </c>
      <c r="J63" s="11">
        <v>31</v>
      </c>
      <c r="K63" s="20" t="s">
        <v>271</v>
      </c>
      <c r="L63" s="21" t="str">
        <f t="shared" si="6"/>
        <v>ESP</v>
      </c>
      <c r="M63" s="21" t="s">
        <v>272</v>
      </c>
      <c r="N63" s="22" t="s">
        <v>273</v>
      </c>
      <c r="S63">
        <v>13</v>
      </c>
      <c r="T63" s="15" t="s">
        <v>263</v>
      </c>
      <c r="U63" s="15" t="s">
        <v>266</v>
      </c>
      <c r="V63" s="15" t="s">
        <v>265</v>
      </c>
      <c r="X63" s="33" t="s">
        <v>970</v>
      </c>
      <c r="Y63" s="33" t="s">
        <v>180</v>
      </c>
      <c r="Z63" s="33" t="s">
        <v>971</v>
      </c>
      <c r="AA63" s="33">
        <v>384</v>
      </c>
    </row>
    <row r="64" spans="2:27" ht="15.75" thickBot="1">
      <c r="B64" s="92" t="s">
        <v>1384</v>
      </c>
      <c r="C64" s="2" t="s">
        <v>993</v>
      </c>
      <c r="E64" t="str">
        <f t="shared" si="4"/>
        <v>Ethiopia / إثيوبيا</v>
      </c>
      <c r="F64" t="str">
        <f t="shared" si="5"/>
        <v>ETH</v>
      </c>
      <c r="H64" t="str">
        <f t="shared" si="7"/>
        <v>Eritrea / إريتريا - ER</v>
      </c>
      <c r="J64" s="11">
        <v>83</v>
      </c>
      <c r="K64" s="20" t="s">
        <v>275</v>
      </c>
      <c r="L64" s="21" t="str">
        <f t="shared" si="6"/>
        <v>ETH</v>
      </c>
      <c r="M64" s="21" t="s">
        <v>276</v>
      </c>
      <c r="N64" s="22" t="s">
        <v>277</v>
      </c>
      <c r="S64">
        <v>200</v>
      </c>
      <c r="T64" s="15" t="s">
        <v>267</v>
      </c>
      <c r="U64" s="15" t="s">
        <v>270</v>
      </c>
      <c r="V64" s="15" t="s">
        <v>269</v>
      </c>
      <c r="X64" s="33" t="s">
        <v>240</v>
      </c>
      <c r="Y64" s="33" t="s">
        <v>239</v>
      </c>
      <c r="Z64" s="33" t="s">
        <v>978</v>
      </c>
      <c r="AA64" s="33">
        <v>208</v>
      </c>
    </row>
    <row r="65" spans="2:27" ht="15.75" thickBot="1">
      <c r="B65" s="92" t="s">
        <v>1385</v>
      </c>
      <c r="C65" s="2" t="s">
        <v>1001</v>
      </c>
      <c r="E65" t="str">
        <f t="shared" si="4"/>
        <v>Finland / فنلندا</v>
      </c>
      <c r="F65" t="str">
        <f t="shared" si="5"/>
        <v>FIN</v>
      </c>
      <c r="H65" t="str">
        <f t="shared" si="7"/>
        <v>Spain / إسبانيا - ES</v>
      </c>
      <c r="J65" s="11">
        <v>64</v>
      </c>
      <c r="K65" s="20" t="s">
        <v>279</v>
      </c>
      <c r="L65" s="21" t="str">
        <f t="shared" si="6"/>
        <v>FIN</v>
      </c>
      <c r="M65" s="21" t="s">
        <v>280</v>
      </c>
      <c r="N65" s="22" t="s">
        <v>281</v>
      </c>
      <c r="S65">
        <v>31</v>
      </c>
      <c r="T65" s="23" t="s">
        <v>271</v>
      </c>
      <c r="U65" s="23" t="s">
        <v>274</v>
      </c>
      <c r="V65" s="23" t="s">
        <v>273</v>
      </c>
      <c r="X65" s="33" t="s">
        <v>236</v>
      </c>
      <c r="Y65" s="33" t="s">
        <v>235</v>
      </c>
      <c r="Z65" s="33" t="s">
        <v>979</v>
      </c>
      <c r="AA65" s="33">
        <v>262</v>
      </c>
    </row>
    <row r="66" spans="2:27" ht="15.75" thickBot="1">
      <c r="B66" s="92" t="s">
        <v>1386</v>
      </c>
      <c r="C66" s="2" t="s">
        <v>1000</v>
      </c>
      <c r="E66" t="str">
        <f t="shared" si="4"/>
        <v>Fiji / فيجي</v>
      </c>
      <c r="F66" t="str">
        <f t="shared" si="5"/>
        <v>FJI</v>
      </c>
      <c r="H66" t="str">
        <f t="shared" si="7"/>
        <v>Ethiopia / إثيوبيا - ET</v>
      </c>
      <c r="J66" s="11">
        <v>186</v>
      </c>
      <c r="K66" s="20" t="s">
        <v>283</v>
      </c>
      <c r="L66" s="21" t="str">
        <f t="shared" si="6"/>
        <v>FJI</v>
      </c>
      <c r="M66" s="21" t="s">
        <v>284</v>
      </c>
      <c r="N66" s="22" t="s">
        <v>285</v>
      </c>
      <c r="S66">
        <v>83</v>
      </c>
      <c r="T66" s="23" t="s">
        <v>275</v>
      </c>
      <c r="U66" s="23" t="s">
        <v>278</v>
      </c>
      <c r="V66" s="23" t="s">
        <v>277</v>
      </c>
      <c r="X66" s="33" t="s">
        <v>244</v>
      </c>
      <c r="Y66" s="33" t="s">
        <v>243</v>
      </c>
      <c r="Z66" s="33" t="s">
        <v>980</v>
      </c>
      <c r="AA66" s="33">
        <v>212</v>
      </c>
    </row>
    <row r="67" spans="2:27" ht="15.75" thickBot="1">
      <c r="B67" s="92" t="s">
        <v>1387</v>
      </c>
      <c r="C67" s="2" t="s">
        <v>1002</v>
      </c>
      <c r="E67" t="str">
        <f t="shared" si="4"/>
        <v>France / فرنسا</v>
      </c>
      <c r="F67" t="str">
        <f t="shared" si="5"/>
        <v>FRA</v>
      </c>
      <c r="H67" t="str">
        <f t="shared" si="7"/>
        <v>Finland / فنلندا - FI</v>
      </c>
      <c r="J67" s="11">
        <v>10</v>
      </c>
      <c r="K67" s="20" t="s">
        <v>287</v>
      </c>
      <c r="L67" s="21" t="str">
        <f t="shared" si="6"/>
        <v>FRA</v>
      </c>
      <c r="M67" s="21" t="s">
        <v>288</v>
      </c>
      <c r="N67" s="22" t="s">
        <v>289</v>
      </c>
      <c r="S67">
        <v>64</v>
      </c>
      <c r="T67" s="23" t="s">
        <v>279</v>
      </c>
      <c r="U67" s="23" t="s">
        <v>282</v>
      </c>
      <c r="V67" s="23" t="s">
        <v>281</v>
      </c>
      <c r="X67" s="33" t="s">
        <v>981</v>
      </c>
      <c r="Y67" s="33" t="s">
        <v>247</v>
      </c>
      <c r="Z67" s="33" t="s">
        <v>982</v>
      </c>
      <c r="AA67" s="33">
        <v>214</v>
      </c>
    </row>
    <row r="68" spans="2:27" ht="15.75" thickBot="1">
      <c r="B68" s="92" t="s">
        <v>1388</v>
      </c>
      <c r="C68" s="2" t="s">
        <v>1009</v>
      </c>
      <c r="E68" t="str">
        <f t="shared" si="4"/>
        <v>Gabon / غابون</v>
      </c>
      <c r="F68" t="str">
        <f t="shared" si="5"/>
        <v>GAB</v>
      </c>
      <c r="H68" t="str">
        <f t="shared" si="7"/>
        <v>Fiji / فيجي - FJ</v>
      </c>
      <c r="J68" s="11">
        <v>101</v>
      </c>
      <c r="K68" s="16" t="s">
        <v>295</v>
      </c>
      <c r="L68" s="17" t="str">
        <f t="shared" si="6"/>
        <v>GAB</v>
      </c>
      <c r="M68" s="17" t="s">
        <v>296</v>
      </c>
      <c r="N68" s="18" t="s">
        <v>297</v>
      </c>
      <c r="S68">
        <v>186</v>
      </c>
      <c r="T68" s="23" t="s">
        <v>283</v>
      </c>
      <c r="U68" s="23" t="s">
        <v>286</v>
      </c>
      <c r="V68" s="23" t="s">
        <v>285</v>
      </c>
      <c r="X68" s="33" t="s">
        <v>256</v>
      </c>
      <c r="Y68" s="33" t="s">
        <v>255</v>
      </c>
      <c r="Z68" s="33" t="s">
        <v>983</v>
      </c>
      <c r="AA68" s="33">
        <v>218</v>
      </c>
    </row>
    <row r="69" spans="2:27" ht="15.75" thickBot="1">
      <c r="B69" s="92" t="s">
        <v>1389</v>
      </c>
      <c r="C69" s="2" t="s">
        <v>1234</v>
      </c>
      <c r="E69" t="str">
        <f t="shared" si="4"/>
        <v>United Kingdom / المملكة المتحدة</v>
      </c>
      <c r="F69" t="str">
        <f t="shared" si="5"/>
        <v>GBR</v>
      </c>
      <c r="H69" t="str">
        <f t="shared" si="7"/>
        <v>France / فرنسا - FR</v>
      </c>
      <c r="J69" s="11">
        <v>2</v>
      </c>
      <c r="K69" s="20" t="s">
        <v>299</v>
      </c>
      <c r="L69" s="21" t="str">
        <f t="shared" si="6"/>
        <v>GBR</v>
      </c>
      <c r="M69" s="21" t="s">
        <v>300</v>
      </c>
      <c r="N69" s="22" t="s">
        <v>301</v>
      </c>
      <c r="S69">
        <v>10</v>
      </c>
      <c r="T69" s="23" t="s">
        <v>287</v>
      </c>
      <c r="U69" s="23" t="s">
        <v>290</v>
      </c>
      <c r="V69" s="23" t="s">
        <v>289</v>
      </c>
      <c r="X69" s="33" t="s">
        <v>264</v>
      </c>
      <c r="Y69" s="33" t="s">
        <v>263</v>
      </c>
      <c r="Z69" s="33" t="s">
        <v>984</v>
      </c>
      <c r="AA69" s="33">
        <v>818</v>
      </c>
    </row>
    <row r="70" spans="2:27" ht="15.75" thickBot="1">
      <c r="B70" s="92" t="s">
        <v>1390</v>
      </c>
      <c r="C70" s="2" t="s">
        <v>1012</v>
      </c>
      <c r="E70" t="str">
        <f t="shared" si="4"/>
        <v>Georgia / جورجيا</v>
      </c>
      <c r="F70" t="str">
        <f t="shared" si="5"/>
        <v>GEO</v>
      </c>
      <c r="H70" t="str">
        <f>CONCATENATE(M233,O$2,N233,P$2,K233)</f>
        <v>Free Zone Jabal Ali / منطقة حرة جبل علي - FZ</v>
      </c>
      <c r="J70" s="11">
        <v>17</v>
      </c>
      <c r="K70" s="20" t="s">
        <v>303</v>
      </c>
      <c r="L70" s="21" t="str">
        <f t="shared" ref="L70:L106" si="8">+VLOOKUP($K70,$Y$4:$Z$253,2,FALSE)</f>
        <v>GEO</v>
      </c>
      <c r="M70" s="21" t="s">
        <v>304</v>
      </c>
      <c r="N70" s="22" t="s">
        <v>305</v>
      </c>
      <c r="S70">
        <v>66</v>
      </c>
      <c r="T70" s="23" t="s">
        <v>291</v>
      </c>
      <c r="U70" s="23" t="s">
        <v>294</v>
      </c>
      <c r="V70" s="23" t="s">
        <v>293</v>
      </c>
      <c r="X70" s="33" t="s">
        <v>787</v>
      </c>
      <c r="Y70" s="33" t="s">
        <v>786</v>
      </c>
      <c r="Z70" s="33" t="s">
        <v>985</v>
      </c>
      <c r="AA70" s="33">
        <v>222</v>
      </c>
    </row>
    <row r="71" spans="2:27" ht="15.75" thickBot="1">
      <c r="B71" s="92" t="s">
        <v>1391</v>
      </c>
      <c r="C71" s="2" t="s">
        <v>1004</v>
      </c>
      <c r="E71" t="str">
        <f t="shared" si="4"/>
        <v>Guiana Frence / غيانا الفرنسية</v>
      </c>
      <c r="F71" t="str">
        <f t="shared" si="5"/>
        <v>GUF</v>
      </c>
      <c r="H71" t="str">
        <f t="shared" ref="H71:H102" si="9">CONCATENATE(M68,O$2,N68,P$2,K68)</f>
        <v>Gabon / غابون - GA</v>
      </c>
      <c r="J71" s="11">
        <v>154</v>
      </c>
      <c r="K71" s="16" t="s">
        <v>307</v>
      </c>
      <c r="L71" s="17" t="str">
        <f t="shared" si="8"/>
        <v>GUF</v>
      </c>
      <c r="M71" s="17" t="s">
        <v>308</v>
      </c>
      <c r="N71" s="18" t="s">
        <v>309</v>
      </c>
      <c r="S71">
        <v>101</v>
      </c>
      <c r="T71" s="15" t="s">
        <v>295</v>
      </c>
      <c r="U71" s="15" t="s">
        <v>298</v>
      </c>
      <c r="V71" s="15" t="s">
        <v>297</v>
      </c>
      <c r="X71" s="33" t="s">
        <v>986</v>
      </c>
      <c r="Y71" s="33" t="s">
        <v>331</v>
      </c>
      <c r="Z71" s="33" t="s">
        <v>987</v>
      </c>
      <c r="AA71" s="33">
        <v>226</v>
      </c>
    </row>
    <row r="72" spans="2:27" ht="15.75" thickBot="1">
      <c r="B72" s="92" t="s">
        <v>1392</v>
      </c>
      <c r="C72" s="2" t="s">
        <v>1014</v>
      </c>
      <c r="E72" t="str">
        <f t="shared" si="4"/>
        <v>Ghana / غانا</v>
      </c>
      <c r="F72" t="str">
        <f t="shared" si="5"/>
        <v>GHA</v>
      </c>
      <c r="H72" t="str">
        <f t="shared" si="9"/>
        <v>United Kingdom / المملكة المتحدة - GB</v>
      </c>
      <c r="J72" s="11">
        <v>118</v>
      </c>
      <c r="K72" s="20" t="s">
        <v>311</v>
      </c>
      <c r="L72" s="21" t="str">
        <f t="shared" si="8"/>
        <v>GHA</v>
      </c>
      <c r="M72" s="21" t="s">
        <v>312</v>
      </c>
      <c r="N72" s="22" t="s">
        <v>313</v>
      </c>
      <c r="S72">
        <v>2</v>
      </c>
      <c r="T72" s="23" t="s">
        <v>299</v>
      </c>
      <c r="U72" s="23" t="s">
        <v>302</v>
      </c>
      <c r="V72" s="23" t="s">
        <v>301</v>
      </c>
      <c r="X72" s="33" t="s">
        <v>268</v>
      </c>
      <c r="Y72" s="33" t="s">
        <v>267</v>
      </c>
      <c r="Z72" s="33" t="s">
        <v>988</v>
      </c>
      <c r="AA72" s="33">
        <v>232</v>
      </c>
    </row>
    <row r="73" spans="2:27" ht="15.75" thickBot="1">
      <c r="B73" s="92" t="s">
        <v>1393</v>
      </c>
      <c r="C73" s="2" t="s">
        <v>1019</v>
      </c>
      <c r="E73" t="str">
        <f t="shared" si="4"/>
        <v>Greenland / غرينلاند</v>
      </c>
      <c r="F73" t="str">
        <f t="shared" si="5"/>
        <v>GRL</v>
      </c>
      <c r="H73" t="str">
        <f t="shared" si="9"/>
        <v>Georgia / جورجيا - GE</v>
      </c>
      <c r="J73" s="11">
        <v>216</v>
      </c>
      <c r="K73" s="16" t="s">
        <v>315</v>
      </c>
      <c r="L73" s="17" t="str">
        <f t="shared" si="8"/>
        <v>GRL</v>
      </c>
      <c r="M73" s="17" t="s">
        <v>316</v>
      </c>
      <c r="N73" s="18" t="s">
        <v>317</v>
      </c>
      <c r="S73">
        <v>17</v>
      </c>
      <c r="T73" s="23" t="s">
        <v>303</v>
      </c>
      <c r="U73" s="23" t="s">
        <v>306</v>
      </c>
      <c r="V73" s="23" t="s">
        <v>305</v>
      </c>
      <c r="X73" s="33" t="s">
        <v>260</v>
      </c>
      <c r="Y73" s="33" t="s">
        <v>259</v>
      </c>
      <c r="Z73" s="33" t="s">
        <v>989</v>
      </c>
      <c r="AA73" s="33">
        <v>233</v>
      </c>
    </row>
    <row r="74" spans="2:27" ht="15.75" thickBot="1">
      <c r="B74" s="92" t="s">
        <v>1394</v>
      </c>
      <c r="C74" s="2" t="s">
        <v>1011</v>
      </c>
      <c r="E74" t="str">
        <f t="shared" si="4"/>
        <v>Gambia / غامبيا</v>
      </c>
      <c r="F74" t="str">
        <f t="shared" si="5"/>
        <v>GMB</v>
      </c>
      <c r="H74" t="str">
        <f t="shared" si="9"/>
        <v>Guiana Frence / غيانا الفرنسية - GF</v>
      </c>
      <c r="J74" s="11">
        <v>205</v>
      </c>
      <c r="K74" s="20" t="s">
        <v>319</v>
      </c>
      <c r="L74" s="21" t="str">
        <f t="shared" si="8"/>
        <v>GMB</v>
      </c>
      <c r="M74" s="21" t="s">
        <v>320</v>
      </c>
      <c r="N74" s="22" t="s">
        <v>321</v>
      </c>
      <c r="S74">
        <v>154</v>
      </c>
      <c r="T74" s="15" t="s">
        <v>307</v>
      </c>
      <c r="U74" s="15" t="s">
        <v>310</v>
      </c>
      <c r="V74" s="15" t="s">
        <v>309</v>
      </c>
      <c r="X74" s="33" t="s">
        <v>990</v>
      </c>
      <c r="Y74" s="33" t="s">
        <v>991</v>
      </c>
      <c r="Z74" s="33" t="s">
        <v>992</v>
      </c>
      <c r="AA74" s="33">
        <v>748</v>
      </c>
    </row>
    <row r="75" spans="2:27" ht="15.75" thickBot="1">
      <c r="B75" s="92" t="s">
        <v>1395</v>
      </c>
      <c r="C75" s="2" t="s">
        <v>1029</v>
      </c>
      <c r="E75" t="str">
        <f t="shared" si="4"/>
        <v>Guinea / غينيا</v>
      </c>
      <c r="F75" t="str">
        <f t="shared" si="5"/>
        <v>GIN</v>
      </c>
      <c r="H75" t="str">
        <f t="shared" si="9"/>
        <v>Ghana / غانا - GH</v>
      </c>
      <c r="J75" s="11">
        <v>102</v>
      </c>
      <c r="K75" s="20" t="s">
        <v>323</v>
      </c>
      <c r="L75" s="21" t="str">
        <f t="shared" si="8"/>
        <v>GIN</v>
      </c>
      <c r="M75" s="21" t="s">
        <v>324</v>
      </c>
      <c r="N75" s="22" t="s">
        <v>325</v>
      </c>
      <c r="S75">
        <v>118</v>
      </c>
      <c r="T75" s="23" t="s">
        <v>311</v>
      </c>
      <c r="U75" s="23" t="s">
        <v>314</v>
      </c>
      <c r="V75" s="23" t="s">
        <v>313</v>
      </c>
      <c r="X75" s="33" t="s">
        <v>276</v>
      </c>
      <c r="Y75" s="33" t="s">
        <v>275</v>
      </c>
      <c r="Z75" s="33" t="s">
        <v>993</v>
      </c>
      <c r="AA75" s="33">
        <v>231</v>
      </c>
    </row>
    <row r="76" spans="2:27" ht="15.75" thickBot="1">
      <c r="B76" s="92" t="s">
        <v>1396</v>
      </c>
      <c r="C76" s="2" t="s">
        <v>1023</v>
      </c>
      <c r="E76" t="str">
        <f t="shared" si="4"/>
        <v>Guadeloupe / جواديلوب</v>
      </c>
      <c r="F76" t="str">
        <f t="shared" si="5"/>
        <v>GLP</v>
      </c>
      <c r="H76" t="str">
        <f t="shared" si="9"/>
        <v>Greenland / غرينلاند - GL</v>
      </c>
      <c r="J76" s="11">
        <v>183</v>
      </c>
      <c r="K76" s="16" t="s">
        <v>327</v>
      </c>
      <c r="L76" s="17" t="str">
        <f t="shared" si="8"/>
        <v>GLP</v>
      </c>
      <c r="M76" s="17" t="s">
        <v>328</v>
      </c>
      <c r="N76" s="18" t="s">
        <v>329</v>
      </c>
      <c r="S76">
        <v>216</v>
      </c>
      <c r="T76" s="15" t="s">
        <v>315</v>
      </c>
      <c r="U76" s="15" t="s">
        <v>318</v>
      </c>
      <c r="V76" s="15" t="s">
        <v>317</v>
      </c>
      <c r="X76" s="33" t="s">
        <v>994</v>
      </c>
      <c r="Y76" s="33" t="s">
        <v>995</v>
      </c>
      <c r="Z76" s="33" t="s">
        <v>996</v>
      </c>
      <c r="AA76" s="33">
        <v>238</v>
      </c>
    </row>
    <row r="77" spans="2:27" ht="15.75" thickBot="1">
      <c r="B77" s="92" t="s">
        <v>1397</v>
      </c>
      <c r="C77" s="2" t="s">
        <v>987</v>
      </c>
      <c r="E77" t="str">
        <f t="shared" si="4"/>
        <v>Equat Guinea / غينيا الاستوائية</v>
      </c>
      <c r="F77" t="str">
        <f t="shared" si="5"/>
        <v>GNQ</v>
      </c>
      <c r="H77" t="str">
        <f t="shared" si="9"/>
        <v>Gambia / غامبيا - GM</v>
      </c>
      <c r="J77" s="11">
        <v>218</v>
      </c>
      <c r="K77" s="16" t="s">
        <v>331</v>
      </c>
      <c r="L77" s="17" t="str">
        <f t="shared" si="8"/>
        <v>GNQ</v>
      </c>
      <c r="M77" s="17" t="s">
        <v>332</v>
      </c>
      <c r="N77" s="18" t="s">
        <v>333</v>
      </c>
      <c r="S77">
        <v>205</v>
      </c>
      <c r="T77" s="23" t="s">
        <v>319</v>
      </c>
      <c r="U77" s="23" t="s">
        <v>322</v>
      </c>
      <c r="V77" s="23" t="s">
        <v>321</v>
      </c>
      <c r="X77" s="33" t="s">
        <v>997</v>
      </c>
      <c r="Y77" s="33" t="s">
        <v>998</v>
      </c>
      <c r="Z77" s="33" t="s">
        <v>999</v>
      </c>
      <c r="AA77" s="33">
        <v>234</v>
      </c>
    </row>
    <row r="78" spans="2:27" ht="15.75" thickBot="1">
      <c r="B78" s="92" t="s">
        <v>1398</v>
      </c>
      <c r="C78" s="2" t="s">
        <v>1018</v>
      </c>
      <c r="E78" t="str">
        <f t="shared" si="4"/>
        <v>Greece / اليونان</v>
      </c>
      <c r="F78" t="str">
        <f t="shared" si="5"/>
        <v>GRC</v>
      </c>
      <c r="H78" t="str">
        <f t="shared" si="9"/>
        <v>Guinea / غينيا - GN</v>
      </c>
      <c r="J78" s="11">
        <v>14</v>
      </c>
      <c r="K78" s="16" t="s">
        <v>335</v>
      </c>
      <c r="L78" s="17" t="str">
        <f t="shared" si="8"/>
        <v>GRC</v>
      </c>
      <c r="M78" s="17" t="s">
        <v>336</v>
      </c>
      <c r="N78" s="18" t="s">
        <v>337</v>
      </c>
      <c r="S78">
        <v>102</v>
      </c>
      <c r="T78" s="23" t="s">
        <v>323</v>
      </c>
      <c r="U78" s="23" t="s">
        <v>326</v>
      </c>
      <c r="V78" s="23" t="s">
        <v>325</v>
      </c>
      <c r="X78" s="33" t="s">
        <v>284</v>
      </c>
      <c r="Y78" s="33" t="s">
        <v>283</v>
      </c>
      <c r="Z78" s="33" t="s">
        <v>1000</v>
      </c>
      <c r="AA78" s="33">
        <v>242</v>
      </c>
    </row>
    <row r="79" spans="2:27" ht="15.75" thickBot="1">
      <c r="B79" s="92" t="s">
        <v>1399</v>
      </c>
      <c r="C79" s="2" t="s">
        <v>1193</v>
      </c>
      <c r="E79" t="str">
        <f t="shared" si="4"/>
        <v xml:space="preserve">S.Georgia and S.Sandwich Islands / جورجيا الجنوبية و جزر ساندويتش الجنوبية </v>
      </c>
      <c r="F79" t="str">
        <f t="shared" si="5"/>
        <v>SGS</v>
      </c>
      <c r="H79" t="str">
        <f t="shared" si="9"/>
        <v>Guadeloupe / جواديلوب - GP</v>
      </c>
      <c r="J79" s="11">
        <v>217</v>
      </c>
      <c r="K79" s="16" t="s">
        <v>339</v>
      </c>
      <c r="L79" s="17" t="str">
        <f t="shared" si="8"/>
        <v>SGS</v>
      </c>
      <c r="M79" s="17" t="s">
        <v>340</v>
      </c>
      <c r="N79" s="18" t="s">
        <v>341</v>
      </c>
      <c r="S79">
        <v>183</v>
      </c>
      <c r="T79" s="15" t="s">
        <v>327</v>
      </c>
      <c r="U79" s="15" t="s">
        <v>330</v>
      </c>
      <c r="V79" s="15" t="s">
        <v>329</v>
      </c>
      <c r="X79" s="33" t="s">
        <v>280</v>
      </c>
      <c r="Y79" s="33" t="s">
        <v>279</v>
      </c>
      <c r="Z79" s="33" t="s">
        <v>1001</v>
      </c>
      <c r="AA79" s="33">
        <v>246</v>
      </c>
    </row>
    <row r="80" spans="2:27" ht="15.75" thickBot="1">
      <c r="B80" s="92" t="s">
        <v>1400</v>
      </c>
      <c r="C80" s="2" t="s">
        <v>1025</v>
      </c>
      <c r="E80" t="str">
        <f t="shared" si="4"/>
        <v>Guatemala / غواتيمالا</v>
      </c>
      <c r="F80" t="str">
        <f t="shared" si="5"/>
        <v>GTM</v>
      </c>
      <c r="H80" t="str">
        <f t="shared" si="9"/>
        <v>Equat Guinea / غينيا الاستوائية - GQ</v>
      </c>
      <c r="J80" s="11">
        <v>87</v>
      </c>
      <c r="K80" s="20" t="s">
        <v>343</v>
      </c>
      <c r="L80" s="21" t="str">
        <f t="shared" si="8"/>
        <v>GTM</v>
      </c>
      <c r="M80" s="21" t="s">
        <v>344</v>
      </c>
      <c r="N80" s="22" t="s">
        <v>345</v>
      </c>
      <c r="S80">
        <v>218</v>
      </c>
      <c r="T80" s="15" t="s">
        <v>331</v>
      </c>
      <c r="U80" s="15" t="s">
        <v>334</v>
      </c>
      <c r="V80" s="15" t="s">
        <v>333</v>
      </c>
      <c r="X80" s="33" t="s">
        <v>288</v>
      </c>
      <c r="Y80" s="33" t="s">
        <v>287</v>
      </c>
      <c r="Z80" s="33" t="s">
        <v>1002</v>
      </c>
      <c r="AA80" s="33">
        <v>250</v>
      </c>
    </row>
    <row r="81" spans="2:27" ht="15.75" thickBot="1">
      <c r="B81" s="92" t="s">
        <v>1401</v>
      </c>
      <c r="C81" s="2" t="s">
        <v>1024</v>
      </c>
      <c r="E81" t="str">
        <f t="shared" ref="E81:E144" si="10">CONCATENATE(M81,O$2,N81)</f>
        <v>Guam / غوام</v>
      </c>
      <c r="F81" t="str">
        <f t="shared" ref="F81:F144" si="11">L81</f>
        <v>GUM</v>
      </c>
      <c r="H81" t="str">
        <f t="shared" si="9"/>
        <v>Greece / اليونان - GR</v>
      </c>
      <c r="J81" s="11">
        <v>209</v>
      </c>
      <c r="K81" s="20" t="s">
        <v>347</v>
      </c>
      <c r="L81" s="21" t="str">
        <f t="shared" si="8"/>
        <v>GUM</v>
      </c>
      <c r="M81" s="21" t="s">
        <v>348</v>
      </c>
      <c r="N81" s="22" t="s">
        <v>349</v>
      </c>
      <c r="S81">
        <v>14</v>
      </c>
      <c r="T81" s="15" t="s">
        <v>335</v>
      </c>
      <c r="U81" s="15" t="s">
        <v>338</v>
      </c>
      <c r="V81" s="15" t="s">
        <v>337</v>
      </c>
      <c r="X81" s="33" t="s">
        <v>1003</v>
      </c>
      <c r="Y81" s="33" t="s">
        <v>307</v>
      </c>
      <c r="Z81" s="33" t="s">
        <v>1004</v>
      </c>
      <c r="AA81" s="33">
        <v>254</v>
      </c>
    </row>
    <row r="82" spans="2:27" ht="15.75" thickBot="1">
      <c r="B82" s="92" t="s">
        <v>1402</v>
      </c>
      <c r="C82" s="2" t="s">
        <v>1033</v>
      </c>
      <c r="E82" t="str">
        <f t="shared" si="10"/>
        <v>Guyana / غويانا</v>
      </c>
      <c r="F82" t="str">
        <f t="shared" si="11"/>
        <v>GUY</v>
      </c>
      <c r="H82" t="str">
        <f t="shared" si="9"/>
        <v>S.Georgia and S.Sandwich Islands / جورجيا الجنوبية و جزر ساندويتش الجنوبية  - GS</v>
      </c>
      <c r="J82" s="11">
        <v>173</v>
      </c>
      <c r="K82" s="20" t="s">
        <v>351</v>
      </c>
      <c r="L82" s="21" t="str">
        <f t="shared" si="8"/>
        <v>GUY</v>
      </c>
      <c r="M82" s="21" t="s">
        <v>352</v>
      </c>
      <c r="N82" s="22" t="s">
        <v>353</v>
      </c>
      <c r="S82">
        <v>217</v>
      </c>
      <c r="T82" s="15" t="s">
        <v>339</v>
      </c>
      <c r="U82" s="15" t="s">
        <v>342</v>
      </c>
      <c r="V82" s="15" t="s">
        <v>341</v>
      </c>
      <c r="X82" s="33" t="s">
        <v>1005</v>
      </c>
      <c r="Y82" s="33" t="s">
        <v>650</v>
      </c>
      <c r="Z82" s="33" t="s">
        <v>1006</v>
      </c>
      <c r="AA82" s="33">
        <v>258</v>
      </c>
    </row>
    <row r="83" spans="2:27" ht="15.75" thickBot="1">
      <c r="B83" s="92" t="s">
        <v>1403</v>
      </c>
      <c r="C83" s="2" t="s">
        <v>1041</v>
      </c>
      <c r="E83" t="str">
        <f t="shared" si="10"/>
        <v>Hong Kong / هونغ كونغ</v>
      </c>
      <c r="F83" t="str">
        <f t="shared" si="11"/>
        <v>HKG</v>
      </c>
      <c r="H83" t="str">
        <f t="shared" si="9"/>
        <v>Guatemala / غواتيمالا - GT</v>
      </c>
      <c r="J83" s="11">
        <v>121</v>
      </c>
      <c r="K83" s="20" t="s">
        <v>355</v>
      </c>
      <c r="L83" s="21" t="str">
        <f t="shared" si="8"/>
        <v>HKG</v>
      </c>
      <c r="M83" s="21" t="s">
        <v>356</v>
      </c>
      <c r="N83" s="22" t="s">
        <v>357</v>
      </c>
      <c r="S83">
        <v>87</v>
      </c>
      <c r="T83" s="23" t="s">
        <v>343</v>
      </c>
      <c r="U83" s="23" t="s">
        <v>346</v>
      </c>
      <c r="V83" s="23" t="s">
        <v>345</v>
      </c>
      <c r="X83" s="33" t="s">
        <v>1007</v>
      </c>
      <c r="Y83" s="33" t="s">
        <v>805</v>
      </c>
      <c r="Z83" s="33" t="s">
        <v>1008</v>
      </c>
      <c r="AA83" s="33">
        <v>260</v>
      </c>
    </row>
    <row r="84" spans="2:27" ht="15.75" thickBot="1">
      <c r="B84" s="92" t="s">
        <v>1404</v>
      </c>
      <c r="C84" s="2" t="s">
        <v>1040</v>
      </c>
      <c r="E84" t="str">
        <f t="shared" si="10"/>
        <v>Honduras / هندوراس</v>
      </c>
      <c r="F84" t="str">
        <f t="shared" si="11"/>
        <v>HND</v>
      </c>
      <c r="H84" t="str">
        <f t="shared" si="9"/>
        <v>Guam / غوام - GU</v>
      </c>
      <c r="J84" s="11">
        <v>111</v>
      </c>
      <c r="K84" s="20" t="s">
        <v>359</v>
      </c>
      <c r="L84" s="21" t="str">
        <f t="shared" si="8"/>
        <v>HND</v>
      </c>
      <c r="M84" s="21" t="s">
        <v>360</v>
      </c>
      <c r="N84" s="22" t="s">
        <v>361</v>
      </c>
      <c r="S84">
        <v>209</v>
      </c>
      <c r="T84" s="23" t="s">
        <v>347</v>
      </c>
      <c r="U84" s="23" t="s">
        <v>350</v>
      </c>
      <c r="V84" s="23" t="s">
        <v>349</v>
      </c>
      <c r="X84" s="33" t="s">
        <v>296</v>
      </c>
      <c r="Y84" s="33" t="s">
        <v>295</v>
      </c>
      <c r="Z84" s="33" t="s">
        <v>1009</v>
      </c>
      <c r="AA84" s="33">
        <v>266</v>
      </c>
    </row>
    <row r="85" spans="2:27" ht="15.75" thickBot="1">
      <c r="B85" s="92" t="s">
        <v>1405</v>
      </c>
      <c r="C85" s="2" t="s">
        <v>972</v>
      </c>
      <c r="E85" t="str">
        <f t="shared" si="10"/>
        <v>Croatia / كرواتيا</v>
      </c>
      <c r="F85" t="str">
        <f t="shared" si="11"/>
        <v>HRV</v>
      </c>
      <c r="H85" t="str">
        <f t="shared" si="9"/>
        <v>Guyana / غويانا - GY</v>
      </c>
      <c r="J85" s="11">
        <v>115</v>
      </c>
      <c r="K85" s="20" t="s">
        <v>363</v>
      </c>
      <c r="L85" s="21" t="str">
        <f t="shared" si="8"/>
        <v>HRV</v>
      </c>
      <c r="M85" s="21" t="s">
        <v>364</v>
      </c>
      <c r="N85" s="22" t="s">
        <v>365</v>
      </c>
      <c r="S85">
        <v>173</v>
      </c>
      <c r="T85" s="23" t="s">
        <v>351</v>
      </c>
      <c r="U85" s="23" t="s">
        <v>354</v>
      </c>
      <c r="V85" s="23" t="s">
        <v>353</v>
      </c>
      <c r="X85" s="33" t="s">
        <v>1010</v>
      </c>
      <c r="Y85" s="33" t="s">
        <v>319</v>
      </c>
      <c r="Z85" s="33" t="s">
        <v>1011</v>
      </c>
      <c r="AA85" s="33">
        <v>270</v>
      </c>
    </row>
    <row r="86" spans="2:27" ht="15.75" thickBot="1">
      <c r="B86" s="92" t="s">
        <v>1406</v>
      </c>
      <c r="C86" s="2" t="s">
        <v>1034</v>
      </c>
      <c r="E86" t="str">
        <f t="shared" si="10"/>
        <v>Haiti / هايتي</v>
      </c>
      <c r="F86" t="str">
        <f t="shared" si="11"/>
        <v>HTI</v>
      </c>
      <c r="H86" t="str">
        <f t="shared" si="9"/>
        <v>Hong Kong / هونغ كونغ - HK</v>
      </c>
      <c r="J86" s="11">
        <v>137</v>
      </c>
      <c r="K86" s="16" t="s">
        <v>367</v>
      </c>
      <c r="L86" s="17" t="str">
        <f t="shared" si="8"/>
        <v>HTI</v>
      </c>
      <c r="M86" s="17" t="s">
        <v>368</v>
      </c>
      <c r="N86" s="18" t="s">
        <v>369</v>
      </c>
      <c r="S86">
        <v>121</v>
      </c>
      <c r="T86" s="23" t="s">
        <v>355</v>
      </c>
      <c r="U86" s="23" t="s">
        <v>358</v>
      </c>
      <c r="V86" s="23" t="s">
        <v>357</v>
      </c>
      <c r="X86" s="33" t="s">
        <v>304</v>
      </c>
      <c r="Y86" s="33" t="s">
        <v>303</v>
      </c>
      <c r="Z86" s="33" t="s">
        <v>1012</v>
      </c>
      <c r="AA86" s="33">
        <v>268</v>
      </c>
    </row>
    <row r="87" spans="2:27" ht="15.75" thickBot="1">
      <c r="B87" s="92" t="s">
        <v>1407</v>
      </c>
      <c r="C87" s="2" t="s">
        <v>1042</v>
      </c>
      <c r="E87" t="str">
        <f t="shared" si="10"/>
        <v>Hungary / هنغاريا</v>
      </c>
      <c r="F87" t="str">
        <f t="shared" si="11"/>
        <v>HUN</v>
      </c>
      <c r="H87" t="str">
        <f t="shared" si="9"/>
        <v>Honduras / هندوراس - HN</v>
      </c>
      <c r="J87" s="11">
        <v>11</v>
      </c>
      <c r="K87" s="16" t="s">
        <v>371</v>
      </c>
      <c r="L87" s="17" t="str">
        <f t="shared" si="8"/>
        <v>HUN</v>
      </c>
      <c r="M87" s="17" t="s">
        <v>372</v>
      </c>
      <c r="N87" s="18" t="s">
        <v>373</v>
      </c>
      <c r="S87">
        <v>111</v>
      </c>
      <c r="T87" s="23" t="s">
        <v>359</v>
      </c>
      <c r="U87" s="23" t="s">
        <v>362</v>
      </c>
      <c r="V87" s="23" t="s">
        <v>361</v>
      </c>
      <c r="X87" s="33" t="s">
        <v>232</v>
      </c>
      <c r="Y87" s="33" t="s">
        <v>231</v>
      </c>
      <c r="Z87" s="33" t="s">
        <v>1013</v>
      </c>
      <c r="AA87" s="33">
        <v>276</v>
      </c>
    </row>
    <row r="88" spans="2:27" ht="15.75" thickBot="1">
      <c r="B88" s="92" t="s">
        <v>1408</v>
      </c>
      <c r="C88" s="2" t="s">
        <v>1045</v>
      </c>
      <c r="E88" t="str">
        <f t="shared" si="10"/>
        <v>Indonesia / اندونيسيا</v>
      </c>
      <c r="F88" t="str">
        <f t="shared" si="11"/>
        <v>IDN</v>
      </c>
      <c r="H88" t="str">
        <f t="shared" si="9"/>
        <v>Croatia / كرواتيا - HR</v>
      </c>
      <c r="J88" s="11">
        <v>41</v>
      </c>
      <c r="K88" s="20" t="s">
        <v>375</v>
      </c>
      <c r="L88" s="21" t="str">
        <f t="shared" si="8"/>
        <v>IDN</v>
      </c>
      <c r="M88" s="21" t="s">
        <v>376</v>
      </c>
      <c r="N88" s="22" t="s">
        <v>377</v>
      </c>
      <c r="S88">
        <v>115</v>
      </c>
      <c r="T88" s="23" t="s">
        <v>363</v>
      </c>
      <c r="U88" s="23" t="s">
        <v>366</v>
      </c>
      <c r="V88" s="23" t="s">
        <v>365</v>
      </c>
      <c r="X88" s="33" t="s">
        <v>312</v>
      </c>
      <c r="Y88" s="33" t="s">
        <v>311</v>
      </c>
      <c r="Z88" s="33" t="s">
        <v>1014</v>
      </c>
      <c r="AA88" s="33">
        <v>288</v>
      </c>
    </row>
    <row r="89" spans="2:27" ht="15.75" thickBot="1">
      <c r="B89" s="92" t="s">
        <v>1409</v>
      </c>
      <c r="C89" s="2" t="s">
        <v>1049</v>
      </c>
      <c r="E89" t="str">
        <f t="shared" si="10"/>
        <v>Ireland / ايرلندا</v>
      </c>
      <c r="F89" t="str">
        <f t="shared" si="11"/>
        <v>IRL</v>
      </c>
      <c r="H89" t="str">
        <f t="shared" si="9"/>
        <v>Haiti / هايتي - HT</v>
      </c>
      <c r="J89" s="11">
        <v>3</v>
      </c>
      <c r="K89" s="16" t="s">
        <v>379</v>
      </c>
      <c r="L89" s="17" t="str">
        <f t="shared" si="8"/>
        <v>IRL</v>
      </c>
      <c r="M89" s="17" t="s">
        <v>380</v>
      </c>
      <c r="N89" s="18" t="s">
        <v>381</v>
      </c>
      <c r="S89">
        <v>137</v>
      </c>
      <c r="T89" s="15" t="s">
        <v>367</v>
      </c>
      <c r="U89" s="15" t="s">
        <v>370</v>
      </c>
      <c r="V89" s="15" t="s">
        <v>369</v>
      </c>
      <c r="X89" s="33" t="s">
        <v>1015</v>
      </c>
      <c r="Y89" s="33" t="s">
        <v>1016</v>
      </c>
      <c r="Z89" s="33" t="s">
        <v>1017</v>
      </c>
      <c r="AA89" s="33">
        <v>292</v>
      </c>
    </row>
    <row r="90" spans="2:27" ht="15.75" thickBot="1">
      <c r="B90" s="92" t="s">
        <v>1410</v>
      </c>
      <c r="C90" s="2" t="s">
        <v>1053</v>
      </c>
      <c r="E90" t="str">
        <f t="shared" si="10"/>
        <v>Israel / إسرائيل</v>
      </c>
      <c r="F90" t="str">
        <f t="shared" si="11"/>
        <v>ISR</v>
      </c>
      <c r="H90" t="str">
        <f t="shared" si="9"/>
        <v>Hungary / هنغاريا - HU</v>
      </c>
      <c r="J90" s="11">
        <v>139</v>
      </c>
      <c r="K90" s="20" t="s">
        <v>383</v>
      </c>
      <c r="L90" s="21" t="str">
        <f t="shared" si="8"/>
        <v>ISR</v>
      </c>
      <c r="M90" s="21" t="s">
        <v>384</v>
      </c>
      <c r="N90" s="22" t="s">
        <v>385</v>
      </c>
      <c r="S90">
        <v>11</v>
      </c>
      <c r="T90" s="15" t="s">
        <v>371</v>
      </c>
      <c r="U90" s="15" t="s">
        <v>374</v>
      </c>
      <c r="V90" s="15" t="s">
        <v>373</v>
      </c>
      <c r="X90" s="33" t="s">
        <v>336</v>
      </c>
      <c r="Y90" s="33" t="s">
        <v>335</v>
      </c>
      <c r="Z90" s="33" t="s">
        <v>1018</v>
      </c>
      <c r="AA90" s="33">
        <v>300</v>
      </c>
    </row>
    <row r="91" spans="2:27" ht="15.75" thickBot="1">
      <c r="B91" s="92" t="s">
        <v>1411</v>
      </c>
      <c r="C91" s="2" t="s">
        <v>1044</v>
      </c>
      <c r="E91" t="str">
        <f t="shared" si="10"/>
        <v>India / الهند</v>
      </c>
      <c r="F91" t="str">
        <f t="shared" si="11"/>
        <v>IND</v>
      </c>
      <c r="H91" t="str">
        <f t="shared" si="9"/>
        <v>Indonesia / اندونيسيا - ID</v>
      </c>
      <c r="J91" s="11">
        <v>27</v>
      </c>
      <c r="K91" s="20" t="s">
        <v>387</v>
      </c>
      <c r="L91" s="21" t="str">
        <f t="shared" si="8"/>
        <v>IND</v>
      </c>
      <c r="M91" s="21" t="s">
        <v>388</v>
      </c>
      <c r="N91" s="22" t="s">
        <v>389</v>
      </c>
      <c r="S91">
        <v>41</v>
      </c>
      <c r="T91" s="23" t="s">
        <v>375</v>
      </c>
      <c r="U91" s="23" t="s">
        <v>378</v>
      </c>
      <c r="V91" s="23" t="s">
        <v>377</v>
      </c>
      <c r="X91" s="33" t="s">
        <v>316</v>
      </c>
      <c r="Y91" s="33" t="s">
        <v>315</v>
      </c>
      <c r="Z91" s="33" t="s">
        <v>1019</v>
      </c>
      <c r="AA91" s="33">
        <v>304</v>
      </c>
    </row>
    <row r="92" spans="2:27" ht="15.75" thickBot="1">
      <c r="B92" s="92" t="s">
        <v>1412</v>
      </c>
      <c r="C92" s="2" t="s">
        <v>1313</v>
      </c>
      <c r="E92" t="str">
        <f t="shared" si="10"/>
        <v>British Indian Ocean Territory / اقاليم المحيط الهندي</v>
      </c>
      <c r="F92" t="str">
        <f t="shared" si="11"/>
        <v>IOT</v>
      </c>
      <c r="H92" t="str">
        <f t="shared" si="9"/>
        <v>Ireland / ايرلندا - IE</v>
      </c>
      <c r="J92" s="11">
        <v>191</v>
      </c>
      <c r="K92" s="16" t="s">
        <v>391</v>
      </c>
      <c r="L92" s="17" t="str">
        <f t="shared" si="8"/>
        <v>IOT</v>
      </c>
      <c r="M92" s="17" t="s">
        <v>392</v>
      </c>
      <c r="N92" s="18" t="s">
        <v>393</v>
      </c>
      <c r="S92">
        <v>3</v>
      </c>
      <c r="T92" s="15" t="s">
        <v>379</v>
      </c>
      <c r="U92" s="15" t="s">
        <v>382</v>
      </c>
      <c r="V92" s="15" t="s">
        <v>381</v>
      </c>
      <c r="X92" s="33" t="s">
        <v>1020</v>
      </c>
      <c r="Y92" s="33" t="s">
        <v>1021</v>
      </c>
      <c r="Z92" s="33" t="s">
        <v>1022</v>
      </c>
      <c r="AA92" s="33">
        <v>308</v>
      </c>
    </row>
    <row r="93" spans="2:27" ht="15.75" thickBot="1">
      <c r="B93" s="92" t="s">
        <v>1413</v>
      </c>
      <c r="C93" s="2" t="s">
        <v>1048</v>
      </c>
      <c r="E93" t="str">
        <f t="shared" si="10"/>
        <v>Iraq / العراق</v>
      </c>
      <c r="F93" t="str">
        <f t="shared" si="11"/>
        <v>IRQ</v>
      </c>
      <c r="H93" t="str">
        <f t="shared" si="9"/>
        <v>Israel / إسرائيل - IL</v>
      </c>
      <c r="J93" s="11">
        <v>97</v>
      </c>
      <c r="K93" s="16" t="s">
        <v>395</v>
      </c>
      <c r="L93" s="17" t="str">
        <f t="shared" si="8"/>
        <v>IRQ</v>
      </c>
      <c r="M93" s="17" t="s">
        <v>396</v>
      </c>
      <c r="N93" s="18" t="s">
        <v>397</v>
      </c>
      <c r="S93">
        <v>139</v>
      </c>
      <c r="T93" s="23" t="s">
        <v>383</v>
      </c>
      <c r="U93" s="23" t="s">
        <v>386</v>
      </c>
      <c r="V93" s="23" t="s">
        <v>385</v>
      </c>
      <c r="X93" s="33" t="s">
        <v>328</v>
      </c>
      <c r="Y93" s="33" t="s">
        <v>327</v>
      </c>
      <c r="Z93" s="33" t="s">
        <v>1023</v>
      </c>
      <c r="AA93" s="33">
        <v>312</v>
      </c>
    </row>
    <row r="94" spans="2:27" ht="15.75" thickBot="1">
      <c r="B94" s="92" t="s">
        <v>1414</v>
      </c>
      <c r="C94" s="2" t="s">
        <v>1047</v>
      </c>
      <c r="E94" t="str">
        <f t="shared" si="10"/>
        <v xml:space="preserve">Iran / جمهورية إيران الإسلامية </v>
      </c>
      <c r="F94" t="str">
        <f t="shared" si="11"/>
        <v>IRN</v>
      </c>
      <c r="H94" t="str">
        <f t="shared" si="9"/>
        <v>India / الهند - IN</v>
      </c>
      <c r="J94" s="11">
        <v>47</v>
      </c>
      <c r="K94" s="20" t="s">
        <v>399</v>
      </c>
      <c r="L94" s="21" t="str">
        <f t="shared" si="8"/>
        <v>IRN</v>
      </c>
      <c r="M94" s="21" t="s">
        <v>400</v>
      </c>
      <c r="N94" s="22" t="s">
        <v>401</v>
      </c>
      <c r="S94">
        <v>27</v>
      </c>
      <c r="T94" s="23" t="s">
        <v>387</v>
      </c>
      <c r="U94" s="23" t="s">
        <v>390</v>
      </c>
      <c r="V94" s="23" t="s">
        <v>389</v>
      </c>
      <c r="X94" s="33" t="s">
        <v>348</v>
      </c>
      <c r="Y94" s="33" t="s">
        <v>347</v>
      </c>
      <c r="Z94" s="33" t="s">
        <v>1024</v>
      </c>
      <c r="AA94" s="33">
        <v>316</v>
      </c>
    </row>
    <row r="95" spans="2:27" ht="15.75" thickBot="1">
      <c r="B95" s="92" t="s">
        <v>1415</v>
      </c>
      <c r="C95" s="2" t="s">
        <v>1043</v>
      </c>
      <c r="E95" t="str">
        <f t="shared" si="10"/>
        <v>Iceland / ايسلندا</v>
      </c>
      <c r="F95" t="str">
        <f t="shared" si="11"/>
        <v>ISL</v>
      </c>
      <c r="H95" t="str">
        <f t="shared" si="9"/>
        <v>British Indian Ocean Territory / اقاليم المحيط الهندي - IO</v>
      </c>
      <c r="J95" s="11">
        <v>50</v>
      </c>
      <c r="K95" s="16" t="s">
        <v>403</v>
      </c>
      <c r="L95" s="17" t="str">
        <f t="shared" si="8"/>
        <v>ISL</v>
      </c>
      <c r="M95" s="17" t="s">
        <v>404</v>
      </c>
      <c r="N95" s="18" t="s">
        <v>405</v>
      </c>
      <c r="S95">
        <v>191</v>
      </c>
      <c r="T95" s="15" t="s">
        <v>391</v>
      </c>
      <c r="U95" s="15" t="s">
        <v>394</v>
      </c>
      <c r="V95" s="15" t="s">
        <v>393</v>
      </c>
      <c r="X95" s="33" t="s">
        <v>344</v>
      </c>
      <c r="Y95" s="33" t="s">
        <v>343</v>
      </c>
      <c r="Z95" s="33" t="s">
        <v>1025</v>
      </c>
      <c r="AA95" s="33">
        <v>320</v>
      </c>
    </row>
    <row r="96" spans="2:27" ht="15.75" thickBot="1">
      <c r="B96" s="92" t="s">
        <v>1416</v>
      </c>
      <c r="C96" s="2" t="s">
        <v>1054</v>
      </c>
      <c r="E96" t="str">
        <f t="shared" si="10"/>
        <v>Italy / إيطاليا</v>
      </c>
      <c r="F96" t="str">
        <f t="shared" si="11"/>
        <v>ITA</v>
      </c>
      <c r="H96" t="str">
        <f t="shared" si="9"/>
        <v>Iraq / العراق - IQ</v>
      </c>
      <c r="J96" s="11">
        <v>62</v>
      </c>
      <c r="K96" s="20" t="s">
        <v>407</v>
      </c>
      <c r="L96" s="21" t="str">
        <f t="shared" si="8"/>
        <v>ITA</v>
      </c>
      <c r="M96" s="21" t="s">
        <v>408</v>
      </c>
      <c r="N96" s="22" t="s">
        <v>409</v>
      </c>
      <c r="S96">
        <v>97</v>
      </c>
      <c r="T96" s="15" t="s">
        <v>395</v>
      </c>
      <c r="U96" s="15" t="s">
        <v>398</v>
      </c>
      <c r="V96" s="15" t="s">
        <v>397</v>
      </c>
      <c r="X96" s="33" t="s">
        <v>1026</v>
      </c>
      <c r="Y96" s="33" t="s">
        <v>1027</v>
      </c>
      <c r="Z96" s="33" t="s">
        <v>1028</v>
      </c>
      <c r="AA96" s="33">
        <v>831</v>
      </c>
    </row>
    <row r="97" spans="2:27" ht="15.75" thickBot="1">
      <c r="B97" s="92" t="s">
        <v>1417</v>
      </c>
      <c r="C97" s="2" t="s">
        <v>1055</v>
      </c>
      <c r="E97" t="str">
        <f t="shared" si="10"/>
        <v>Jamaica / جامايكا</v>
      </c>
      <c r="F97" t="str">
        <f t="shared" si="11"/>
        <v>JAM</v>
      </c>
      <c r="H97" t="str">
        <f t="shared" si="9"/>
        <v>Iran / جمهورية إيران الإسلامية  - IR</v>
      </c>
      <c r="J97" s="11">
        <v>174</v>
      </c>
      <c r="K97" s="20" t="s">
        <v>411</v>
      </c>
      <c r="L97" s="21" t="str">
        <f t="shared" si="8"/>
        <v>JAM</v>
      </c>
      <c r="M97" s="21" t="s">
        <v>412</v>
      </c>
      <c r="N97" s="22" t="s">
        <v>413</v>
      </c>
      <c r="S97">
        <v>47</v>
      </c>
      <c r="T97" s="23" t="s">
        <v>399</v>
      </c>
      <c r="U97" s="23" t="s">
        <v>402</v>
      </c>
      <c r="V97" s="23" t="s">
        <v>401</v>
      </c>
      <c r="X97" s="33" t="s">
        <v>324</v>
      </c>
      <c r="Y97" s="33" t="s">
        <v>323</v>
      </c>
      <c r="Z97" s="33" t="s">
        <v>1029</v>
      </c>
      <c r="AA97" s="33">
        <v>324</v>
      </c>
    </row>
    <row r="98" spans="2:27" ht="15.75" thickBot="1">
      <c r="B98" s="92" t="s">
        <v>1418</v>
      </c>
      <c r="C98" s="2" t="s">
        <v>1060</v>
      </c>
      <c r="E98" t="str">
        <f t="shared" si="10"/>
        <v>Jordan / الأردن</v>
      </c>
      <c r="F98" t="str">
        <f t="shared" si="11"/>
        <v>JOR</v>
      </c>
      <c r="H98" t="str">
        <f t="shared" si="9"/>
        <v>Iceland / ايسلندا - IS</v>
      </c>
      <c r="J98" s="11">
        <v>8</v>
      </c>
      <c r="K98" s="16" t="s">
        <v>415</v>
      </c>
      <c r="L98" s="17" t="str">
        <f t="shared" si="8"/>
        <v>JOR</v>
      </c>
      <c r="M98" s="17" t="s">
        <v>416</v>
      </c>
      <c r="N98" s="18" t="s">
        <v>417</v>
      </c>
      <c r="S98">
        <v>50</v>
      </c>
      <c r="T98" s="15" t="s">
        <v>403</v>
      </c>
      <c r="U98" s="15" t="s">
        <v>406</v>
      </c>
      <c r="V98" s="15" t="s">
        <v>405</v>
      </c>
      <c r="X98" s="33" t="s">
        <v>1030</v>
      </c>
      <c r="Y98" s="33" t="s">
        <v>1031</v>
      </c>
      <c r="Z98" s="33" t="s">
        <v>1032</v>
      </c>
      <c r="AA98" s="33">
        <v>624</v>
      </c>
    </row>
    <row r="99" spans="2:27" ht="15.75" thickBot="1">
      <c r="B99" s="92" t="s">
        <v>1419</v>
      </c>
      <c r="C99" s="2" t="s">
        <v>1056</v>
      </c>
      <c r="E99" t="str">
        <f t="shared" si="10"/>
        <v>Japan / اليابان</v>
      </c>
      <c r="F99" t="str">
        <f t="shared" si="11"/>
        <v>JPN</v>
      </c>
      <c r="H99" t="str">
        <f t="shared" si="9"/>
        <v>Italy / إيطاليا - IT</v>
      </c>
      <c r="J99" s="11">
        <v>45</v>
      </c>
      <c r="K99" s="20" t="s">
        <v>419</v>
      </c>
      <c r="L99" s="21" t="str">
        <f t="shared" si="8"/>
        <v>JPN</v>
      </c>
      <c r="M99" s="21" t="s">
        <v>420</v>
      </c>
      <c r="N99" s="22" t="s">
        <v>421</v>
      </c>
      <c r="S99">
        <v>62</v>
      </c>
      <c r="T99" s="23" t="s">
        <v>407</v>
      </c>
      <c r="U99" s="23" t="s">
        <v>410</v>
      </c>
      <c r="V99" s="23" t="s">
        <v>409</v>
      </c>
      <c r="X99" s="33" t="s">
        <v>352</v>
      </c>
      <c r="Y99" s="33" t="s">
        <v>351</v>
      </c>
      <c r="Z99" s="33" t="s">
        <v>1033</v>
      </c>
      <c r="AA99" s="33">
        <v>328</v>
      </c>
    </row>
    <row r="100" spans="2:27" ht="15.75" thickBot="1">
      <c r="B100" s="92" t="s">
        <v>1420</v>
      </c>
      <c r="C100" s="2" t="s">
        <v>1062</v>
      </c>
      <c r="E100" t="str">
        <f t="shared" si="10"/>
        <v>Kenya / كينيا</v>
      </c>
      <c r="F100" t="str">
        <f t="shared" si="11"/>
        <v>KEN</v>
      </c>
      <c r="H100" t="str">
        <f t="shared" si="9"/>
        <v>Jamaica / جامايكا - JM</v>
      </c>
      <c r="J100" s="11">
        <v>23</v>
      </c>
      <c r="K100" s="16" t="s">
        <v>423</v>
      </c>
      <c r="L100" s="17" t="str">
        <f t="shared" si="8"/>
        <v>KEN</v>
      </c>
      <c r="M100" s="17" t="s">
        <v>424</v>
      </c>
      <c r="N100" s="18" t="s">
        <v>425</v>
      </c>
      <c r="S100">
        <v>174</v>
      </c>
      <c r="T100" s="23" t="s">
        <v>411</v>
      </c>
      <c r="U100" s="23" t="s">
        <v>414</v>
      </c>
      <c r="V100" s="23" t="s">
        <v>413</v>
      </c>
      <c r="X100" s="33" t="s">
        <v>368</v>
      </c>
      <c r="Y100" s="33" t="s">
        <v>367</v>
      </c>
      <c r="Z100" s="33" t="s">
        <v>1034</v>
      </c>
      <c r="AA100" s="33">
        <v>332</v>
      </c>
    </row>
    <row r="101" spans="2:27" ht="15.75" thickBot="1">
      <c r="B101" s="92" t="s">
        <v>1421</v>
      </c>
      <c r="C101" s="2" t="s">
        <v>1070</v>
      </c>
      <c r="E101" t="str">
        <f t="shared" si="10"/>
        <v>Kyrgyzstan / قيرغيزستان</v>
      </c>
      <c r="F101" t="str">
        <f t="shared" si="11"/>
        <v>KGZ</v>
      </c>
      <c r="H101" t="str">
        <f t="shared" si="9"/>
        <v>Jordan / الأردن - JO</v>
      </c>
      <c r="J101" s="11">
        <v>80</v>
      </c>
      <c r="K101" s="16" t="s">
        <v>427</v>
      </c>
      <c r="L101" s="17" t="str">
        <f t="shared" si="8"/>
        <v>KGZ</v>
      </c>
      <c r="M101" s="17" t="s">
        <v>428</v>
      </c>
      <c r="N101" s="18" t="s">
        <v>429</v>
      </c>
      <c r="S101">
        <v>8</v>
      </c>
      <c r="T101" s="15" t="s">
        <v>415</v>
      </c>
      <c r="U101" s="15" t="s">
        <v>418</v>
      </c>
      <c r="V101" s="15" t="s">
        <v>417</v>
      </c>
      <c r="X101" s="33" t="s">
        <v>1035</v>
      </c>
      <c r="Y101" s="33" t="s">
        <v>1036</v>
      </c>
      <c r="Z101" s="33" t="s">
        <v>1037</v>
      </c>
      <c r="AA101" s="33">
        <v>334</v>
      </c>
    </row>
    <row r="102" spans="2:27" ht="15.75" thickBot="1">
      <c r="B102" s="92" t="s">
        <v>1422</v>
      </c>
      <c r="C102" s="2" t="s">
        <v>945</v>
      </c>
      <c r="E102" t="str">
        <f t="shared" si="10"/>
        <v>Cambodia / كمبوديا</v>
      </c>
      <c r="F102" t="str">
        <f t="shared" si="11"/>
        <v>KHM</v>
      </c>
      <c r="H102" t="str">
        <f t="shared" si="9"/>
        <v>Japan / اليابان - JP</v>
      </c>
      <c r="J102" s="11">
        <v>143</v>
      </c>
      <c r="K102" s="16" t="s">
        <v>431</v>
      </c>
      <c r="L102" s="17" t="str">
        <f t="shared" si="8"/>
        <v>KHM</v>
      </c>
      <c r="M102" s="17" t="s">
        <v>432</v>
      </c>
      <c r="N102" s="18" t="s">
        <v>433</v>
      </c>
      <c r="S102">
        <v>45</v>
      </c>
      <c r="T102" s="23" t="s">
        <v>419</v>
      </c>
      <c r="U102" s="23" t="s">
        <v>422</v>
      </c>
      <c r="V102" s="23" t="s">
        <v>421</v>
      </c>
      <c r="X102" s="33" t="s">
        <v>1038</v>
      </c>
      <c r="Y102" s="33" t="s">
        <v>876</v>
      </c>
      <c r="Z102" s="33" t="s">
        <v>1039</v>
      </c>
      <c r="AA102" s="33">
        <v>336</v>
      </c>
    </row>
    <row r="103" spans="2:27" ht="15.75" thickBot="1">
      <c r="B103" s="92" t="s">
        <v>1423</v>
      </c>
      <c r="C103" s="2" t="s">
        <v>1063</v>
      </c>
      <c r="E103" t="str">
        <f t="shared" si="10"/>
        <v>Kiribati / كيريباتي</v>
      </c>
      <c r="F103" t="str">
        <f t="shared" si="11"/>
        <v>KIR</v>
      </c>
      <c r="H103" t="str">
        <f t="shared" ref="H103:H134" si="12">CONCATENATE(M100,O$2,N100,P$2,K100)</f>
        <v>Kenya / كينيا - KE</v>
      </c>
      <c r="J103" s="11">
        <v>224</v>
      </c>
      <c r="K103" s="16" t="s">
        <v>435</v>
      </c>
      <c r="L103" s="17" t="str">
        <f t="shared" si="8"/>
        <v>KIR</v>
      </c>
      <c r="M103" s="17" t="s">
        <v>436</v>
      </c>
      <c r="N103" s="18" t="s">
        <v>437</v>
      </c>
      <c r="S103">
        <v>23</v>
      </c>
      <c r="T103" s="15" t="s">
        <v>423</v>
      </c>
      <c r="U103" s="15" t="s">
        <v>426</v>
      </c>
      <c r="V103" s="15" t="s">
        <v>425</v>
      </c>
      <c r="X103" s="33" t="s">
        <v>360</v>
      </c>
      <c r="Y103" s="33" t="s">
        <v>359</v>
      </c>
      <c r="Z103" s="33" t="s">
        <v>1040</v>
      </c>
      <c r="AA103" s="33">
        <v>340</v>
      </c>
    </row>
    <row r="104" spans="2:27" ht="15.75" thickBot="1">
      <c r="B104" s="92" t="s">
        <v>1424</v>
      </c>
      <c r="C104" s="2" t="s">
        <v>962</v>
      </c>
      <c r="E104" t="str">
        <f t="shared" si="10"/>
        <v>Comoro Islands / جزر القمر</v>
      </c>
      <c r="F104" t="str">
        <f t="shared" si="11"/>
        <v>COM</v>
      </c>
      <c r="H104" t="str">
        <f t="shared" si="12"/>
        <v>Kyrgyzstan / قيرغيزستان - KG</v>
      </c>
      <c r="J104" s="11">
        <v>206</v>
      </c>
      <c r="K104" s="20" t="s">
        <v>439</v>
      </c>
      <c r="L104" s="21" t="str">
        <f t="shared" si="8"/>
        <v>COM</v>
      </c>
      <c r="M104" s="21" t="s">
        <v>440</v>
      </c>
      <c r="N104" s="22" t="s">
        <v>441</v>
      </c>
      <c r="S104">
        <v>80</v>
      </c>
      <c r="T104" s="15" t="s">
        <v>427</v>
      </c>
      <c r="U104" s="15" t="s">
        <v>430</v>
      </c>
      <c r="V104" s="15" t="s">
        <v>429</v>
      </c>
      <c r="X104" s="33" t="s">
        <v>356</v>
      </c>
      <c r="Y104" s="33" t="s">
        <v>355</v>
      </c>
      <c r="Z104" s="33" t="s">
        <v>1041</v>
      </c>
      <c r="AA104" s="33">
        <v>344</v>
      </c>
    </row>
    <row r="105" spans="2:27" ht="15.75" thickBot="1">
      <c r="B105" s="92" t="s">
        <v>1425</v>
      </c>
      <c r="C105" s="2" t="s">
        <v>1162</v>
      </c>
      <c r="E105" t="str">
        <f t="shared" si="10"/>
        <v>Saint Kitts and Nevis / سانت كيتس ونيفيس</v>
      </c>
      <c r="F105" t="str">
        <f t="shared" si="11"/>
        <v>KNA</v>
      </c>
      <c r="H105" t="str">
        <f t="shared" si="12"/>
        <v>Cambodia / كمبوديا - KH</v>
      </c>
      <c r="J105" s="11">
        <v>99</v>
      </c>
      <c r="K105" s="20" t="s">
        <v>443</v>
      </c>
      <c r="L105" s="21" t="str">
        <f t="shared" si="8"/>
        <v>KNA</v>
      </c>
      <c r="M105" s="21" t="s">
        <v>444</v>
      </c>
      <c r="N105" s="22" t="s">
        <v>445</v>
      </c>
      <c r="S105">
        <v>143</v>
      </c>
      <c r="T105" s="15" t="s">
        <v>431</v>
      </c>
      <c r="U105" s="15" t="s">
        <v>434</v>
      </c>
      <c r="V105" s="15" t="s">
        <v>433</v>
      </c>
      <c r="X105" s="33" t="s">
        <v>372</v>
      </c>
      <c r="Y105" s="33" t="s">
        <v>371</v>
      </c>
      <c r="Z105" s="33" t="s">
        <v>1042</v>
      </c>
      <c r="AA105" s="33">
        <v>348</v>
      </c>
    </row>
    <row r="106" spans="2:27" ht="15.75" thickBot="1">
      <c r="B106" s="92" t="s">
        <v>1426</v>
      </c>
      <c r="C106" s="2" t="s">
        <v>1068</v>
      </c>
      <c r="E106" t="str">
        <f t="shared" si="10"/>
        <v>Republic of Korea / جمهورية كوريا الجنوبية</v>
      </c>
      <c r="F106" t="str">
        <f t="shared" si="11"/>
        <v>KOR</v>
      </c>
      <c r="H106" t="str">
        <f t="shared" si="12"/>
        <v>Kiribati / كيريباتي - KI</v>
      </c>
      <c r="J106" s="11">
        <v>33</v>
      </c>
      <c r="K106" s="20" t="s">
        <v>447</v>
      </c>
      <c r="L106" s="21" t="str">
        <f t="shared" si="8"/>
        <v>KOR</v>
      </c>
      <c r="M106" s="21" t="s">
        <v>448</v>
      </c>
      <c r="N106" s="22" t="s">
        <v>449</v>
      </c>
      <c r="S106">
        <v>224</v>
      </c>
      <c r="T106" s="15" t="s">
        <v>435</v>
      </c>
      <c r="U106" s="15" t="s">
        <v>438</v>
      </c>
      <c r="V106" s="15" t="s">
        <v>437</v>
      </c>
      <c r="X106" s="33" t="s">
        <v>404</v>
      </c>
      <c r="Y106" s="33" t="s">
        <v>403</v>
      </c>
      <c r="Z106" s="33" t="s">
        <v>1043</v>
      </c>
      <c r="AA106" s="33">
        <v>352</v>
      </c>
    </row>
    <row r="107" spans="2:27" ht="15.75" thickBot="1">
      <c r="B107" s="92" t="s">
        <v>1427</v>
      </c>
      <c r="C107" s="2" t="s">
        <v>1322</v>
      </c>
      <c r="E107" t="str">
        <f t="shared" si="10"/>
        <v>Republic of Kosovo / جمهورية كوسوفو</v>
      </c>
      <c r="F107" t="str">
        <f t="shared" si="11"/>
        <v>XKX</v>
      </c>
      <c r="H107" t="str">
        <f t="shared" si="12"/>
        <v>Comoro Islands / جزر القمر - KM</v>
      </c>
      <c r="J107" s="11">
        <v>188</v>
      </c>
      <c r="K107" s="40" t="s">
        <v>1323</v>
      </c>
      <c r="L107" s="27" t="s">
        <v>1322</v>
      </c>
      <c r="M107" s="21" t="s">
        <v>452</v>
      </c>
      <c r="N107" s="22" t="s">
        <v>453</v>
      </c>
      <c r="S107">
        <v>206</v>
      </c>
      <c r="T107" s="23" t="s">
        <v>439</v>
      </c>
      <c r="U107" s="23" t="s">
        <v>442</v>
      </c>
      <c r="V107" s="23" t="s">
        <v>441</v>
      </c>
      <c r="X107" s="33" t="s">
        <v>388</v>
      </c>
      <c r="Y107" s="33" t="s">
        <v>387</v>
      </c>
      <c r="Z107" s="33" t="s">
        <v>1044</v>
      </c>
      <c r="AA107" s="33">
        <v>356</v>
      </c>
    </row>
    <row r="108" spans="2:27" ht="15.75" thickBot="1">
      <c r="B108" s="92" t="s">
        <v>1428</v>
      </c>
      <c r="C108" s="2" t="s">
        <v>1069</v>
      </c>
      <c r="E108" t="str">
        <f t="shared" si="10"/>
        <v>Kuwait / الكويت</v>
      </c>
      <c r="F108" t="str">
        <f t="shared" si="11"/>
        <v>KWT</v>
      </c>
      <c r="H108" t="str">
        <f t="shared" si="12"/>
        <v>Saint Kitts and Nevis / سانت كيتس ونيفيس - KN</v>
      </c>
      <c r="J108" s="11">
        <v>12</v>
      </c>
      <c r="K108" s="16" t="s">
        <v>454</v>
      </c>
      <c r="L108" s="17" t="str">
        <f t="shared" ref="L108:L139" si="13">+VLOOKUP($K108,$Y$4:$Z$253,2,FALSE)</f>
        <v>KWT</v>
      </c>
      <c r="M108" s="17" t="s">
        <v>455</v>
      </c>
      <c r="N108" s="18" t="s">
        <v>456</v>
      </c>
      <c r="S108">
        <v>99</v>
      </c>
      <c r="T108" s="23" t="s">
        <v>443</v>
      </c>
      <c r="U108" s="23" t="s">
        <v>446</v>
      </c>
      <c r="V108" s="23" t="s">
        <v>445</v>
      </c>
      <c r="X108" s="33" t="s">
        <v>376</v>
      </c>
      <c r="Y108" s="33" t="s">
        <v>375</v>
      </c>
      <c r="Z108" s="33" t="s">
        <v>1045</v>
      </c>
      <c r="AA108" s="33">
        <v>360</v>
      </c>
    </row>
    <row r="109" spans="2:27" ht="15.75" thickBot="1">
      <c r="B109" s="92" t="s">
        <v>1429</v>
      </c>
      <c r="C109" s="2" t="s">
        <v>949</v>
      </c>
      <c r="E109" t="str">
        <f t="shared" si="10"/>
        <v>Cayman Islands / جزر كايمان</v>
      </c>
      <c r="F109" t="str">
        <f t="shared" si="11"/>
        <v>CYM</v>
      </c>
      <c r="H109" t="str">
        <f t="shared" si="12"/>
        <v>Republic of Korea / جمهورية كوريا الجنوبية - KR</v>
      </c>
      <c r="J109" s="11">
        <v>152</v>
      </c>
      <c r="K109" s="16" t="s">
        <v>458</v>
      </c>
      <c r="L109" s="17" t="str">
        <f t="shared" si="13"/>
        <v>CYM</v>
      </c>
      <c r="M109" s="17" t="s">
        <v>459</v>
      </c>
      <c r="N109" s="18" t="s">
        <v>460</v>
      </c>
      <c r="S109">
        <v>33</v>
      </c>
      <c r="T109" s="23" t="s">
        <v>447</v>
      </c>
      <c r="U109" s="23" t="s">
        <v>450</v>
      </c>
      <c r="V109" s="23" t="s">
        <v>449</v>
      </c>
      <c r="X109" s="33" t="s">
        <v>1046</v>
      </c>
      <c r="Y109" s="33" t="s">
        <v>399</v>
      </c>
      <c r="Z109" s="33" t="s">
        <v>1047</v>
      </c>
      <c r="AA109" s="33">
        <v>364</v>
      </c>
    </row>
    <row r="110" spans="2:27" ht="15.75" thickBot="1">
      <c r="B110" s="92" t="s">
        <v>1430</v>
      </c>
      <c r="C110" s="2" t="s">
        <v>1061</v>
      </c>
      <c r="E110" t="str">
        <f t="shared" si="10"/>
        <v>Kazakhstan / كازاخستان</v>
      </c>
      <c r="F110" t="str">
        <f t="shared" si="11"/>
        <v>KAZ</v>
      </c>
      <c r="H110" t="str">
        <f t="shared" si="12"/>
        <v>Republic of Kosovo / جمهورية كوسوفو - XK</v>
      </c>
      <c r="J110" s="11">
        <v>29</v>
      </c>
      <c r="K110" s="16" t="s">
        <v>462</v>
      </c>
      <c r="L110" s="17" t="str">
        <f t="shared" si="13"/>
        <v>KAZ</v>
      </c>
      <c r="M110" s="17" t="s">
        <v>463</v>
      </c>
      <c r="N110" s="18" t="s">
        <v>464</v>
      </c>
      <c r="S110">
        <v>188</v>
      </c>
      <c r="T110" s="23" t="s">
        <v>451</v>
      </c>
      <c r="U110" s="23" t="s">
        <v>452</v>
      </c>
      <c r="V110" s="23" t="s">
        <v>453</v>
      </c>
      <c r="X110" s="33" t="s">
        <v>396</v>
      </c>
      <c r="Y110" s="33" t="s">
        <v>395</v>
      </c>
      <c r="Z110" s="33" t="s">
        <v>1048</v>
      </c>
      <c r="AA110" s="33">
        <v>368</v>
      </c>
    </row>
    <row r="111" spans="2:27" ht="15.75" thickBot="1">
      <c r="B111" s="92" t="s">
        <v>1431</v>
      </c>
      <c r="C111" s="2" t="s">
        <v>1072</v>
      </c>
      <c r="E111" t="str">
        <f t="shared" si="10"/>
        <v>Lao People's Dem Republic / جمهورية لاوس الديمقراطية الشعبية</v>
      </c>
      <c r="F111" t="str">
        <f t="shared" si="11"/>
        <v>LAO</v>
      </c>
      <c r="H111" t="str">
        <f t="shared" si="12"/>
        <v>Kuwait / الكويت - KW</v>
      </c>
      <c r="J111" s="11">
        <v>159</v>
      </c>
      <c r="K111" s="20" t="s">
        <v>466</v>
      </c>
      <c r="L111" s="21" t="str">
        <f t="shared" si="13"/>
        <v>LAO</v>
      </c>
      <c r="M111" s="21" t="s">
        <v>467</v>
      </c>
      <c r="N111" s="22" t="s">
        <v>468</v>
      </c>
      <c r="S111">
        <v>12</v>
      </c>
      <c r="T111" s="15" t="s">
        <v>454</v>
      </c>
      <c r="U111" s="15" t="s">
        <v>457</v>
      </c>
      <c r="V111" s="15" t="s">
        <v>456</v>
      </c>
      <c r="X111" s="33" t="s">
        <v>380</v>
      </c>
      <c r="Y111" s="33" t="s">
        <v>379</v>
      </c>
      <c r="Z111" s="33" t="s">
        <v>1049</v>
      </c>
      <c r="AA111" s="33">
        <v>372</v>
      </c>
    </row>
    <row r="112" spans="2:27" ht="15.75" thickBot="1">
      <c r="B112" s="92" t="s">
        <v>1432</v>
      </c>
      <c r="C112" s="2" t="s">
        <v>1074</v>
      </c>
      <c r="E112" t="str">
        <f t="shared" si="10"/>
        <v>Lebanon / لبنان</v>
      </c>
      <c r="F112" t="str">
        <f t="shared" si="11"/>
        <v>LBN</v>
      </c>
      <c r="H112" t="str">
        <f t="shared" si="12"/>
        <v>Cayman Islands / جزر كايمان - KY</v>
      </c>
      <c r="J112" s="11">
        <v>19</v>
      </c>
      <c r="K112" s="16" t="s">
        <v>470</v>
      </c>
      <c r="L112" s="17" t="str">
        <f t="shared" si="13"/>
        <v>LBN</v>
      </c>
      <c r="M112" s="17" t="s">
        <v>471</v>
      </c>
      <c r="N112" s="18" t="s">
        <v>472</v>
      </c>
      <c r="S112">
        <v>152</v>
      </c>
      <c r="T112" s="15" t="s">
        <v>458</v>
      </c>
      <c r="U112" s="15" t="s">
        <v>461</v>
      </c>
      <c r="V112" s="15" t="s">
        <v>460</v>
      </c>
      <c r="X112" s="33" t="s">
        <v>1050</v>
      </c>
      <c r="Y112" s="33" t="s">
        <v>1051</v>
      </c>
      <c r="Z112" s="33" t="s">
        <v>1052</v>
      </c>
      <c r="AA112" s="33">
        <v>833</v>
      </c>
    </row>
    <row r="113" spans="2:27" ht="15.75" thickBot="1">
      <c r="B113" s="92" t="s">
        <v>1433</v>
      </c>
      <c r="C113" s="2" t="s">
        <v>1078</v>
      </c>
      <c r="E113" t="str">
        <f t="shared" si="10"/>
        <v>Liechtenstein / ليختنشتاين</v>
      </c>
      <c r="F113" t="str">
        <f t="shared" si="11"/>
        <v>LIE</v>
      </c>
      <c r="H113" t="str">
        <f t="shared" si="12"/>
        <v>Kazakhstan / كازاخستان - KZ</v>
      </c>
      <c r="J113" s="11">
        <v>119</v>
      </c>
      <c r="K113" s="20" t="s">
        <v>474</v>
      </c>
      <c r="L113" s="21" t="str">
        <f t="shared" si="13"/>
        <v>LIE</v>
      </c>
      <c r="M113" s="21" t="s">
        <v>475</v>
      </c>
      <c r="N113" s="22" t="s">
        <v>476</v>
      </c>
      <c r="S113">
        <v>29</v>
      </c>
      <c r="T113" s="15" t="s">
        <v>462</v>
      </c>
      <c r="U113" s="15" t="s">
        <v>465</v>
      </c>
      <c r="V113" s="15" t="s">
        <v>464</v>
      </c>
      <c r="X113" s="33" t="s">
        <v>384</v>
      </c>
      <c r="Y113" s="33" t="s">
        <v>383</v>
      </c>
      <c r="Z113" s="33" t="s">
        <v>1053</v>
      </c>
      <c r="AA113" s="33">
        <v>376</v>
      </c>
    </row>
    <row r="114" spans="2:27" ht="15.75" thickBot="1">
      <c r="B114" s="92" t="s">
        <v>1434</v>
      </c>
      <c r="C114" s="2" t="s">
        <v>1198</v>
      </c>
      <c r="E114" t="str">
        <f t="shared" si="10"/>
        <v>Sri Lanka / سريلانكا</v>
      </c>
      <c r="F114" t="str">
        <f t="shared" si="11"/>
        <v>LKA</v>
      </c>
      <c r="H114" t="str">
        <f t="shared" si="12"/>
        <v>Lao People's Dem Republic / جمهورية لاوس الديمقراطية الشعبية - LA</v>
      </c>
      <c r="J114" s="11">
        <v>42</v>
      </c>
      <c r="K114" s="16" t="s">
        <v>478</v>
      </c>
      <c r="L114" s="17" t="str">
        <f t="shared" si="13"/>
        <v>LKA</v>
      </c>
      <c r="M114" s="17" t="s">
        <v>479</v>
      </c>
      <c r="N114" s="18" t="s">
        <v>480</v>
      </c>
      <c r="S114">
        <v>159</v>
      </c>
      <c r="T114" s="23" t="s">
        <v>466</v>
      </c>
      <c r="U114" s="23" t="s">
        <v>469</v>
      </c>
      <c r="V114" s="23" t="s">
        <v>468</v>
      </c>
      <c r="X114" s="33" t="s">
        <v>408</v>
      </c>
      <c r="Y114" s="33" t="s">
        <v>407</v>
      </c>
      <c r="Z114" s="33" t="s">
        <v>1054</v>
      </c>
      <c r="AA114" s="33">
        <v>380</v>
      </c>
    </row>
    <row r="115" spans="2:27" ht="15.75" thickBot="1">
      <c r="B115" s="92" t="s">
        <v>1435</v>
      </c>
      <c r="C115" s="2" t="s">
        <v>1076</v>
      </c>
      <c r="E115" t="str">
        <f t="shared" si="10"/>
        <v>Liberia / ليبيريا</v>
      </c>
      <c r="F115" t="str">
        <f t="shared" si="11"/>
        <v>LBR</v>
      </c>
      <c r="H115" t="str">
        <f t="shared" si="12"/>
        <v>Lebanon / لبنان - LB</v>
      </c>
      <c r="J115" s="11">
        <v>189</v>
      </c>
      <c r="K115" s="20" t="s">
        <v>482</v>
      </c>
      <c r="L115" s="21" t="str">
        <f t="shared" si="13"/>
        <v>LBR</v>
      </c>
      <c r="M115" s="21" t="s">
        <v>483</v>
      </c>
      <c r="N115" s="22" t="s">
        <v>484</v>
      </c>
      <c r="S115">
        <v>19</v>
      </c>
      <c r="T115" s="15" t="s">
        <v>470</v>
      </c>
      <c r="U115" s="15" t="s">
        <v>473</v>
      </c>
      <c r="V115" s="15" t="s">
        <v>472</v>
      </c>
      <c r="X115" s="33" t="s">
        <v>412</v>
      </c>
      <c r="Y115" s="33" t="s">
        <v>411</v>
      </c>
      <c r="Z115" s="33" t="s">
        <v>1055</v>
      </c>
      <c r="AA115" s="33">
        <v>388</v>
      </c>
    </row>
    <row r="116" spans="2:27" ht="15.75" thickBot="1">
      <c r="B116" s="92" t="s">
        <v>1436</v>
      </c>
      <c r="C116" s="2" t="s">
        <v>1075</v>
      </c>
      <c r="E116" t="str">
        <f t="shared" si="10"/>
        <v>Lesotho / ليسوتو</v>
      </c>
      <c r="F116" t="str">
        <f t="shared" si="11"/>
        <v>LSO</v>
      </c>
      <c r="H116" t="str">
        <f t="shared" si="12"/>
        <v>Liechtenstein / ليختنشتاين - LI</v>
      </c>
      <c r="J116" s="11">
        <v>165</v>
      </c>
      <c r="K116" s="20" t="s">
        <v>486</v>
      </c>
      <c r="L116" s="21" t="str">
        <f t="shared" si="13"/>
        <v>LSO</v>
      </c>
      <c r="M116" s="21" t="s">
        <v>487</v>
      </c>
      <c r="N116" s="22" t="s">
        <v>488</v>
      </c>
      <c r="S116">
        <v>119</v>
      </c>
      <c r="T116" s="23" t="s">
        <v>474</v>
      </c>
      <c r="U116" s="23" t="s">
        <v>477</v>
      </c>
      <c r="V116" s="23" t="s">
        <v>476</v>
      </c>
      <c r="X116" s="33" t="s">
        <v>420</v>
      </c>
      <c r="Y116" s="33" t="s">
        <v>419</v>
      </c>
      <c r="Z116" s="33" t="s">
        <v>1056</v>
      </c>
      <c r="AA116" s="33">
        <v>392</v>
      </c>
    </row>
    <row r="117" spans="2:27" ht="15.75" thickBot="1">
      <c r="B117" s="92" t="s">
        <v>1437</v>
      </c>
      <c r="C117" s="2" t="s">
        <v>1079</v>
      </c>
      <c r="E117" t="str">
        <f t="shared" si="10"/>
        <v>Lithuania / ليتوانيا</v>
      </c>
      <c r="F117" t="str">
        <f t="shared" si="11"/>
        <v>LTU</v>
      </c>
      <c r="H117" t="str">
        <f t="shared" si="12"/>
        <v>Sri Lanka / سريلانكا - LK</v>
      </c>
      <c r="J117" s="11">
        <v>74</v>
      </c>
      <c r="K117" s="16" t="s">
        <v>490</v>
      </c>
      <c r="L117" s="17" t="str">
        <f t="shared" si="13"/>
        <v>LTU</v>
      </c>
      <c r="M117" s="17" t="s">
        <v>491</v>
      </c>
      <c r="N117" s="18" t="s">
        <v>492</v>
      </c>
      <c r="S117">
        <v>42</v>
      </c>
      <c r="T117" s="15" t="s">
        <v>478</v>
      </c>
      <c r="U117" s="15" t="s">
        <v>481</v>
      </c>
      <c r="V117" s="15" t="s">
        <v>480</v>
      </c>
      <c r="X117" s="33" t="s">
        <v>1057</v>
      </c>
      <c r="Y117" s="33" t="s">
        <v>1058</v>
      </c>
      <c r="Z117" s="33" t="s">
        <v>1059</v>
      </c>
      <c r="AA117" s="33">
        <v>832</v>
      </c>
    </row>
    <row r="118" spans="2:27" ht="15.75" thickBot="1">
      <c r="B118" s="92" t="s">
        <v>1438</v>
      </c>
      <c r="C118" s="2" t="s">
        <v>1080</v>
      </c>
      <c r="E118" t="str">
        <f t="shared" si="10"/>
        <v>Luxembourg / لوكسمبورغ</v>
      </c>
      <c r="F118" t="str">
        <f t="shared" si="11"/>
        <v>LUX</v>
      </c>
      <c r="H118" t="str">
        <f t="shared" si="12"/>
        <v>Liberia / ليبيريا - LR</v>
      </c>
      <c r="J118" s="11">
        <v>123</v>
      </c>
      <c r="K118" s="20" t="s">
        <v>494</v>
      </c>
      <c r="L118" s="21" t="str">
        <f t="shared" si="13"/>
        <v>LUX</v>
      </c>
      <c r="M118" s="21" t="s">
        <v>495</v>
      </c>
      <c r="N118" s="22" t="s">
        <v>496</v>
      </c>
      <c r="S118">
        <v>189</v>
      </c>
      <c r="T118" s="23" t="s">
        <v>482</v>
      </c>
      <c r="U118" s="23" t="s">
        <v>485</v>
      </c>
      <c r="V118" s="23" t="s">
        <v>484</v>
      </c>
      <c r="X118" s="33" t="s">
        <v>416</v>
      </c>
      <c r="Y118" s="33" t="s">
        <v>415</v>
      </c>
      <c r="Z118" s="33" t="s">
        <v>1060</v>
      </c>
      <c r="AA118" s="33">
        <v>400</v>
      </c>
    </row>
    <row r="119" spans="2:27" ht="15.75" thickBot="1">
      <c r="B119" s="92" t="s">
        <v>1439</v>
      </c>
      <c r="C119" s="2" t="s">
        <v>1073</v>
      </c>
      <c r="E119" t="str">
        <f t="shared" si="10"/>
        <v>Latvia / لاتفيا</v>
      </c>
      <c r="F119" t="str">
        <f t="shared" si="11"/>
        <v>LVA</v>
      </c>
      <c r="H119" t="str">
        <f t="shared" si="12"/>
        <v>Lesotho / ليسوتو - LS</v>
      </c>
      <c r="J119" s="11">
        <v>135</v>
      </c>
      <c r="K119" s="16" t="s">
        <v>498</v>
      </c>
      <c r="L119" s="17" t="str">
        <f t="shared" si="13"/>
        <v>LVA</v>
      </c>
      <c r="M119" s="17" t="s">
        <v>499</v>
      </c>
      <c r="N119" s="18" t="s">
        <v>500</v>
      </c>
      <c r="S119">
        <v>165</v>
      </c>
      <c r="T119" s="23" t="s">
        <v>486</v>
      </c>
      <c r="U119" s="23" t="s">
        <v>489</v>
      </c>
      <c r="V119" s="23" t="s">
        <v>488</v>
      </c>
      <c r="X119" s="33" t="s">
        <v>463</v>
      </c>
      <c r="Y119" s="33" t="s">
        <v>462</v>
      </c>
      <c r="Z119" s="33" t="s">
        <v>1061</v>
      </c>
      <c r="AA119" s="33">
        <v>398</v>
      </c>
    </row>
    <row r="120" spans="2:27" ht="15.75" thickBot="1">
      <c r="B120" s="92" t="s">
        <v>1440</v>
      </c>
      <c r="C120" s="2" t="s">
        <v>1077</v>
      </c>
      <c r="E120" t="str">
        <f t="shared" si="10"/>
        <v>Libya / ليبيا</v>
      </c>
      <c r="F120" t="str">
        <f t="shared" si="11"/>
        <v>LBY</v>
      </c>
      <c r="H120" t="str">
        <f t="shared" si="12"/>
        <v>Lithuania / ليتوانيا - LT</v>
      </c>
      <c r="J120" s="11">
        <v>81</v>
      </c>
      <c r="K120" s="20" t="s">
        <v>502</v>
      </c>
      <c r="L120" s="21" t="str">
        <f t="shared" si="13"/>
        <v>LBY</v>
      </c>
      <c r="M120" s="21" t="s">
        <v>503</v>
      </c>
      <c r="N120" s="22" t="s">
        <v>504</v>
      </c>
      <c r="S120">
        <v>74</v>
      </c>
      <c r="T120" s="15" t="s">
        <v>490</v>
      </c>
      <c r="U120" s="15" t="s">
        <v>493</v>
      </c>
      <c r="V120" s="15" t="s">
        <v>492</v>
      </c>
      <c r="X120" s="33" t="s">
        <v>424</v>
      </c>
      <c r="Y120" s="33" t="s">
        <v>423</v>
      </c>
      <c r="Z120" s="33" t="s">
        <v>1062</v>
      </c>
      <c r="AA120" s="33">
        <v>404</v>
      </c>
    </row>
    <row r="121" spans="2:27" ht="15.75" thickBot="1">
      <c r="B121" s="92" t="s">
        <v>1441</v>
      </c>
      <c r="C121" s="2" t="s">
        <v>1109</v>
      </c>
      <c r="E121" t="str">
        <f t="shared" si="10"/>
        <v>Morocco / المغرب</v>
      </c>
      <c r="F121" t="str">
        <f t="shared" si="11"/>
        <v>MAR</v>
      </c>
      <c r="H121" t="str">
        <f t="shared" si="12"/>
        <v>Luxembourg / لوكسمبورغ - LU</v>
      </c>
      <c r="J121" s="11">
        <v>69</v>
      </c>
      <c r="K121" s="20" t="s">
        <v>506</v>
      </c>
      <c r="L121" s="21" t="str">
        <f t="shared" si="13"/>
        <v>MAR</v>
      </c>
      <c r="M121" s="21" t="s">
        <v>507</v>
      </c>
      <c r="N121" s="22" t="s">
        <v>508</v>
      </c>
      <c r="S121">
        <v>123</v>
      </c>
      <c r="T121" s="23" t="s">
        <v>494</v>
      </c>
      <c r="U121" s="23" t="s">
        <v>497</v>
      </c>
      <c r="V121" s="23" t="s">
        <v>496</v>
      </c>
      <c r="X121" s="33" t="s">
        <v>436</v>
      </c>
      <c r="Y121" s="33" t="s">
        <v>435</v>
      </c>
      <c r="Z121" s="33" t="s">
        <v>1063</v>
      </c>
      <c r="AA121" s="33">
        <v>296</v>
      </c>
    </row>
    <row r="122" spans="2:27" ht="30.75" thickBot="1">
      <c r="B122" s="92" t="s">
        <v>1442</v>
      </c>
      <c r="C122" s="2" t="s">
        <v>1104</v>
      </c>
      <c r="E122" t="str">
        <f t="shared" si="10"/>
        <v>Monaco / موناكو</v>
      </c>
      <c r="F122" t="str">
        <f t="shared" si="11"/>
        <v>MCO</v>
      </c>
      <c r="H122" t="str">
        <f t="shared" si="12"/>
        <v>Latvia / لاتفيا - LV</v>
      </c>
      <c r="J122" s="11">
        <v>138</v>
      </c>
      <c r="K122" s="20" t="s">
        <v>510</v>
      </c>
      <c r="L122" s="21" t="str">
        <f t="shared" si="13"/>
        <v>MCO</v>
      </c>
      <c r="M122" s="21" t="s">
        <v>511</v>
      </c>
      <c r="N122" s="22" t="s">
        <v>512</v>
      </c>
      <c r="S122">
        <v>135</v>
      </c>
      <c r="T122" s="15" t="s">
        <v>498</v>
      </c>
      <c r="U122" s="15" t="s">
        <v>501</v>
      </c>
      <c r="V122" s="15" t="s">
        <v>500</v>
      </c>
      <c r="X122" s="33" t="s">
        <v>1064</v>
      </c>
      <c r="Y122" s="33" t="s">
        <v>1065</v>
      </c>
      <c r="Z122" s="33" t="s">
        <v>1066</v>
      </c>
      <c r="AA122" s="33">
        <v>408</v>
      </c>
    </row>
    <row r="123" spans="2:27" ht="15.75" thickBot="1">
      <c r="B123" s="92" t="s">
        <v>1443</v>
      </c>
      <c r="C123" s="2" t="s">
        <v>1103</v>
      </c>
      <c r="E123" t="str">
        <f t="shared" si="10"/>
        <v>Republic of Moldova / جمهورية مولدوفا</v>
      </c>
      <c r="F123" t="str">
        <f t="shared" si="11"/>
        <v>MDA</v>
      </c>
      <c r="H123" t="str">
        <f t="shared" si="12"/>
        <v>Libya / ليبيا - LY</v>
      </c>
      <c r="J123" s="11">
        <v>32</v>
      </c>
      <c r="K123" s="16" t="s">
        <v>514</v>
      </c>
      <c r="L123" s="17" t="str">
        <f t="shared" si="13"/>
        <v>MDA</v>
      </c>
      <c r="M123" s="17" t="s">
        <v>515</v>
      </c>
      <c r="N123" s="18" t="s">
        <v>516</v>
      </c>
      <c r="S123">
        <v>81</v>
      </c>
      <c r="T123" s="23" t="s">
        <v>502</v>
      </c>
      <c r="U123" s="23" t="s">
        <v>505</v>
      </c>
      <c r="V123" s="23" t="s">
        <v>504</v>
      </c>
      <c r="X123" s="33" t="s">
        <v>1067</v>
      </c>
      <c r="Y123" s="33" t="s">
        <v>447</v>
      </c>
      <c r="Z123" s="33" t="s">
        <v>1068</v>
      </c>
      <c r="AA123" s="33">
        <v>410</v>
      </c>
    </row>
    <row r="124" spans="2:27" ht="15.75" thickBot="1">
      <c r="B124" s="92" t="s">
        <v>1444</v>
      </c>
      <c r="C124" s="2" t="s">
        <v>1106</v>
      </c>
      <c r="E124" t="str">
        <f t="shared" si="10"/>
        <v>Montenegro / الجبل الأسود</v>
      </c>
      <c r="F124" t="str">
        <f t="shared" si="11"/>
        <v>MNE</v>
      </c>
      <c r="H124" t="str">
        <f t="shared" si="12"/>
        <v>Morocco / المغرب - MA</v>
      </c>
      <c r="J124" s="11">
        <v>164</v>
      </c>
      <c r="K124" s="20" t="s">
        <v>518</v>
      </c>
      <c r="L124" s="21" t="str">
        <f t="shared" si="13"/>
        <v>MNE</v>
      </c>
      <c r="M124" s="21" t="s">
        <v>519</v>
      </c>
      <c r="N124" s="22" t="s">
        <v>520</v>
      </c>
      <c r="S124">
        <v>69</v>
      </c>
      <c r="T124" s="23" t="s">
        <v>506</v>
      </c>
      <c r="U124" s="23" t="s">
        <v>509</v>
      </c>
      <c r="V124" s="23" t="s">
        <v>508</v>
      </c>
      <c r="X124" s="33" t="s">
        <v>455</v>
      </c>
      <c r="Y124" s="33" t="s">
        <v>454</v>
      </c>
      <c r="Z124" s="33" t="s">
        <v>1069</v>
      </c>
      <c r="AA124" s="33">
        <v>414</v>
      </c>
    </row>
    <row r="125" spans="2:27" ht="15.75" thickBot="1">
      <c r="B125" s="92" t="s">
        <v>1445</v>
      </c>
      <c r="C125" s="2" t="s">
        <v>1085</v>
      </c>
      <c r="E125" t="str">
        <f t="shared" si="10"/>
        <v>Madagascar / مدغشقر</v>
      </c>
      <c r="F125" t="str">
        <f t="shared" si="11"/>
        <v>MDG</v>
      </c>
      <c r="H125" t="str">
        <f t="shared" si="12"/>
        <v>Monaco / موناكو - MC</v>
      </c>
      <c r="J125" s="11">
        <v>92</v>
      </c>
      <c r="K125" s="16" t="s">
        <v>522</v>
      </c>
      <c r="L125" s="17" t="str">
        <f t="shared" si="13"/>
        <v>MDG</v>
      </c>
      <c r="M125" s="17" t="s">
        <v>523</v>
      </c>
      <c r="N125" s="18" t="s">
        <v>524</v>
      </c>
      <c r="S125">
        <v>138</v>
      </c>
      <c r="T125" s="23" t="s">
        <v>510</v>
      </c>
      <c r="U125" s="23" t="s">
        <v>513</v>
      </c>
      <c r="V125" s="23" t="s">
        <v>512</v>
      </c>
      <c r="X125" s="33" t="s">
        <v>428</v>
      </c>
      <c r="Y125" s="33" t="s">
        <v>427</v>
      </c>
      <c r="Z125" s="33" t="s">
        <v>1070</v>
      </c>
      <c r="AA125" s="33">
        <v>417</v>
      </c>
    </row>
    <row r="126" spans="2:27" ht="15.75" thickBot="1">
      <c r="B126" s="92" t="s">
        <v>1446</v>
      </c>
      <c r="C126" s="2" t="s">
        <v>1093</v>
      </c>
      <c r="E126" t="str">
        <f t="shared" si="10"/>
        <v>Marshall Islands / جزر مارشال</v>
      </c>
      <c r="F126" t="str">
        <f t="shared" si="11"/>
        <v>MHL</v>
      </c>
      <c r="H126" t="str">
        <f t="shared" si="12"/>
        <v>Republic of Moldova / جمهورية مولدوفا - MD</v>
      </c>
      <c r="J126" s="11">
        <v>223</v>
      </c>
      <c r="K126" s="20" t="s">
        <v>526</v>
      </c>
      <c r="L126" s="21" t="str">
        <f t="shared" si="13"/>
        <v>MHL</v>
      </c>
      <c r="M126" s="21" t="s">
        <v>527</v>
      </c>
      <c r="N126" s="22" t="s">
        <v>528</v>
      </c>
      <c r="S126">
        <v>32</v>
      </c>
      <c r="T126" s="15" t="s">
        <v>514</v>
      </c>
      <c r="U126" s="15" t="s">
        <v>517</v>
      </c>
      <c r="V126" s="15" t="s">
        <v>516</v>
      </c>
      <c r="X126" s="33" t="s">
        <v>1071</v>
      </c>
      <c r="Y126" s="33" t="s">
        <v>466</v>
      </c>
      <c r="Z126" s="33" t="s">
        <v>1072</v>
      </c>
      <c r="AA126" s="33">
        <v>418</v>
      </c>
    </row>
    <row r="127" spans="2:27" ht="15.75" thickBot="1">
      <c r="B127" s="92" t="s">
        <v>1447</v>
      </c>
      <c r="C127" s="2" t="s">
        <v>1084</v>
      </c>
      <c r="E127" t="str">
        <f t="shared" si="10"/>
        <v>Macedonia / مقدونيا</v>
      </c>
      <c r="F127" t="str">
        <f t="shared" si="11"/>
        <v>MKD</v>
      </c>
      <c r="H127" t="str">
        <f t="shared" si="12"/>
        <v>Montenegro / الجبل الأسود - ME</v>
      </c>
      <c r="J127" s="11">
        <v>125</v>
      </c>
      <c r="K127" s="16" t="s">
        <v>530</v>
      </c>
      <c r="L127" s="17" t="str">
        <f t="shared" si="13"/>
        <v>MKD</v>
      </c>
      <c r="M127" s="17" t="s">
        <v>531</v>
      </c>
      <c r="N127" s="18" t="s">
        <v>532</v>
      </c>
      <c r="S127">
        <v>164</v>
      </c>
      <c r="T127" s="23" t="s">
        <v>518</v>
      </c>
      <c r="U127" s="23" t="s">
        <v>521</v>
      </c>
      <c r="V127" s="23" t="s">
        <v>520</v>
      </c>
      <c r="X127" s="33" t="s">
        <v>499</v>
      </c>
      <c r="Y127" s="33" t="s">
        <v>498</v>
      </c>
      <c r="Z127" s="33" t="s">
        <v>1073</v>
      </c>
      <c r="AA127" s="33">
        <v>428</v>
      </c>
    </row>
    <row r="128" spans="2:27" ht="15.75" thickBot="1">
      <c r="B128" s="92" t="s">
        <v>1448</v>
      </c>
      <c r="C128" s="2" t="s">
        <v>1090</v>
      </c>
      <c r="E128" t="str">
        <f t="shared" si="10"/>
        <v>Mali / مالي</v>
      </c>
      <c r="F128" t="str">
        <f t="shared" si="11"/>
        <v>MLI</v>
      </c>
      <c r="H128" t="str">
        <f t="shared" si="12"/>
        <v>Madagascar / مدغشقر - MG</v>
      </c>
      <c r="J128" s="11">
        <v>184</v>
      </c>
      <c r="K128" s="16" t="s">
        <v>534</v>
      </c>
      <c r="L128" s="17" t="str">
        <f t="shared" si="13"/>
        <v>MLI</v>
      </c>
      <c r="M128" s="17" t="s">
        <v>535</v>
      </c>
      <c r="N128" s="18" t="s">
        <v>536</v>
      </c>
      <c r="S128">
        <v>92</v>
      </c>
      <c r="T128" s="15" t="s">
        <v>522</v>
      </c>
      <c r="U128" s="15" t="s">
        <v>525</v>
      </c>
      <c r="V128" s="15" t="s">
        <v>524</v>
      </c>
      <c r="X128" s="33" t="s">
        <v>471</v>
      </c>
      <c r="Y128" s="33" t="s">
        <v>470</v>
      </c>
      <c r="Z128" s="33" t="s">
        <v>1074</v>
      </c>
      <c r="AA128" s="33">
        <v>422</v>
      </c>
    </row>
    <row r="129" spans="2:27" ht="15.75" thickBot="1">
      <c r="B129" s="92" t="s">
        <v>1449</v>
      </c>
      <c r="C129" s="2" t="s">
        <v>1111</v>
      </c>
      <c r="E129" t="str">
        <f t="shared" si="10"/>
        <v>Myanmar / ميانمار</v>
      </c>
      <c r="F129" t="str">
        <f t="shared" si="11"/>
        <v>MMR</v>
      </c>
      <c r="H129" t="str">
        <f t="shared" si="12"/>
        <v>Marshall Islands / جزر مارشال - MH</v>
      </c>
      <c r="J129" s="11">
        <v>51</v>
      </c>
      <c r="K129" s="20" t="s">
        <v>538</v>
      </c>
      <c r="L129" s="21" t="str">
        <f t="shared" si="13"/>
        <v>MMR</v>
      </c>
      <c r="M129" s="21" t="s">
        <v>539</v>
      </c>
      <c r="N129" s="22" t="s">
        <v>540</v>
      </c>
      <c r="S129">
        <v>223</v>
      </c>
      <c r="T129" s="23" t="s">
        <v>526</v>
      </c>
      <c r="U129" s="23" t="s">
        <v>529</v>
      </c>
      <c r="V129" s="23" t="s">
        <v>528</v>
      </c>
      <c r="X129" s="33" t="s">
        <v>487</v>
      </c>
      <c r="Y129" s="33" t="s">
        <v>486</v>
      </c>
      <c r="Z129" s="33" t="s">
        <v>1075</v>
      </c>
      <c r="AA129" s="33">
        <v>426</v>
      </c>
    </row>
    <row r="130" spans="2:27" ht="15.75" thickBot="1">
      <c r="B130" s="92" t="s">
        <v>1450</v>
      </c>
      <c r="C130" s="2" t="s">
        <v>1105</v>
      </c>
      <c r="E130" t="str">
        <f t="shared" si="10"/>
        <v>Mongolia / منغوليا</v>
      </c>
      <c r="F130" t="str">
        <f t="shared" si="11"/>
        <v>MNG</v>
      </c>
      <c r="H130" t="str">
        <f t="shared" si="12"/>
        <v>Macedonia / مقدونيا - MK</v>
      </c>
      <c r="J130" s="11">
        <v>128</v>
      </c>
      <c r="K130" s="20" t="s">
        <v>542</v>
      </c>
      <c r="L130" s="21" t="str">
        <f t="shared" si="13"/>
        <v>MNG</v>
      </c>
      <c r="M130" s="21" t="s">
        <v>543</v>
      </c>
      <c r="N130" s="22" t="s">
        <v>544</v>
      </c>
      <c r="S130">
        <v>125</v>
      </c>
      <c r="T130" s="15" t="s">
        <v>530</v>
      </c>
      <c r="U130" s="15" t="s">
        <v>533</v>
      </c>
      <c r="V130" s="15" t="s">
        <v>532</v>
      </c>
      <c r="X130" s="33" t="s">
        <v>483</v>
      </c>
      <c r="Y130" s="33" t="s">
        <v>482</v>
      </c>
      <c r="Z130" s="33" t="s">
        <v>1076</v>
      </c>
      <c r="AA130" s="33">
        <v>430</v>
      </c>
    </row>
    <row r="131" spans="2:27" ht="15.75" thickBot="1">
      <c r="B131" s="92" t="s">
        <v>1451</v>
      </c>
      <c r="C131" s="2" t="s">
        <v>1082</v>
      </c>
      <c r="E131" t="str">
        <f t="shared" si="10"/>
        <v>Macau / ماكاو</v>
      </c>
      <c r="F131" t="str">
        <f t="shared" si="11"/>
        <v>MAC</v>
      </c>
      <c r="H131" t="str">
        <f t="shared" si="12"/>
        <v>Mali / مالي - ML</v>
      </c>
      <c r="J131" s="11">
        <v>103</v>
      </c>
      <c r="K131" s="16" t="s">
        <v>546</v>
      </c>
      <c r="L131" s="17" t="str">
        <f t="shared" si="13"/>
        <v>MAC</v>
      </c>
      <c r="M131" s="17" t="s">
        <v>547</v>
      </c>
      <c r="N131" s="18" t="s">
        <v>548</v>
      </c>
      <c r="S131">
        <v>184</v>
      </c>
      <c r="T131" s="15" t="s">
        <v>534</v>
      </c>
      <c r="U131" s="15" t="s">
        <v>537</v>
      </c>
      <c r="V131" s="15" t="s">
        <v>536</v>
      </c>
      <c r="X131" s="33" t="s">
        <v>503</v>
      </c>
      <c r="Y131" s="33" t="s">
        <v>502</v>
      </c>
      <c r="Z131" s="33" t="s">
        <v>1077</v>
      </c>
      <c r="AA131" s="33">
        <v>434</v>
      </c>
    </row>
    <row r="132" spans="2:27" ht="15.75" thickBot="1">
      <c r="B132" s="92" t="s">
        <v>1452</v>
      </c>
      <c r="C132" s="2" t="s">
        <v>1094</v>
      </c>
      <c r="E132" t="str">
        <f t="shared" si="10"/>
        <v>Martinique / المارتينيك</v>
      </c>
      <c r="F132" t="str">
        <f t="shared" si="11"/>
        <v>MTQ</v>
      </c>
      <c r="H132" t="str">
        <f t="shared" si="12"/>
        <v>Myanmar / ميانمار - MM</v>
      </c>
      <c r="J132" s="11">
        <v>228</v>
      </c>
      <c r="K132" s="20" t="s">
        <v>550</v>
      </c>
      <c r="L132" s="21" t="str">
        <f t="shared" si="13"/>
        <v>MTQ</v>
      </c>
      <c r="M132" s="21" t="s">
        <v>551</v>
      </c>
      <c r="N132" s="22" t="s">
        <v>552</v>
      </c>
      <c r="S132">
        <v>51</v>
      </c>
      <c r="T132" s="23" t="s">
        <v>538</v>
      </c>
      <c r="U132" s="23" t="s">
        <v>541</v>
      </c>
      <c r="V132" s="23" t="s">
        <v>540</v>
      </c>
      <c r="X132" s="33" t="s">
        <v>475</v>
      </c>
      <c r="Y132" s="33" t="s">
        <v>474</v>
      </c>
      <c r="Z132" s="33" t="s">
        <v>1078</v>
      </c>
      <c r="AA132" s="33">
        <v>438</v>
      </c>
    </row>
    <row r="133" spans="2:27" ht="15.75" thickBot="1">
      <c r="B133" s="92" t="s">
        <v>1453</v>
      </c>
      <c r="C133" s="2" t="s">
        <v>1095</v>
      </c>
      <c r="E133" t="str">
        <f t="shared" si="10"/>
        <v>Mauritania / موريتانيا</v>
      </c>
      <c r="F133" t="str">
        <f t="shared" si="11"/>
        <v>MRT</v>
      </c>
      <c r="H133" t="str">
        <f t="shared" si="12"/>
        <v>Mongolia / منغوليا - MN</v>
      </c>
      <c r="J133" s="11">
        <v>160</v>
      </c>
      <c r="K133" s="20" t="s">
        <v>554</v>
      </c>
      <c r="L133" s="21" t="str">
        <f t="shared" si="13"/>
        <v>MRT</v>
      </c>
      <c r="M133" s="21" t="s">
        <v>555</v>
      </c>
      <c r="N133" s="22" t="s">
        <v>556</v>
      </c>
      <c r="S133">
        <v>128</v>
      </c>
      <c r="T133" s="23" t="s">
        <v>542</v>
      </c>
      <c r="U133" s="23" t="s">
        <v>545</v>
      </c>
      <c r="V133" s="23" t="s">
        <v>544</v>
      </c>
      <c r="X133" s="33" t="s">
        <v>491</v>
      </c>
      <c r="Y133" s="33" t="s">
        <v>490</v>
      </c>
      <c r="Z133" s="33" t="s">
        <v>1079</v>
      </c>
      <c r="AA133" s="33">
        <v>440</v>
      </c>
    </row>
    <row r="134" spans="2:27" ht="15.75" thickBot="1">
      <c r="B134" s="92" t="s">
        <v>1454</v>
      </c>
      <c r="C134" s="2" t="s">
        <v>1108</v>
      </c>
      <c r="E134" t="str">
        <f t="shared" si="10"/>
        <v>Monserrat / مونتسيرات</v>
      </c>
      <c r="F134" t="str">
        <f t="shared" si="11"/>
        <v>MSR</v>
      </c>
      <c r="H134" t="str">
        <f t="shared" si="12"/>
        <v>Macau / ماكاو - MO</v>
      </c>
      <c r="J134" s="11">
        <v>193</v>
      </c>
      <c r="K134" s="20" t="s">
        <v>558</v>
      </c>
      <c r="L134" s="21" t="str">
        <f t="shared" si="13"/>
        <v>MSR</v>
      </c>
      <c r="M134" s="21" t="s">
        <v>559</v>
      </c>
      <c r="N134" s="22" t="s">
        <v>560</v>
      </c>
      <c r="S134">
        <v>103</v>
      </c>
      <c r="T134" s="15" t="s">
        <v>546</v>
      </c>
      <c r="U134" s="15" t="s">
        <v>549</v>
      </c>
      <c r="V134" s="15" t="s">
        <v>548</v>
      </c>
      <c r="X134" s="33" t="s">
        <v>495</v>
      </c>
      <c r="Y134" s="33" t="s">
        <v>494</v>
      </c>
      <c r="Z134" s="33" t="s">
        <v>1080</v>
      </c>
      <c r="AA134" s="33">
        <v>442</v>
      </c>
    </row>
    <row r="135" spans="2:27" ht="15.75" thickBot="1">
      <c r="B135" s="92" t="s">
        <v>1455</v>
      </c>
      <c r="C135" s="2" t="s">
        <v>1091</v>
      </c>
      <c r="E135" t="str">
        <f t="shared" si="10"/>
        <v>Malta / مالطا</v>
      </c>
      <c r="F135" t="str">
        <f t="shared" si="11"/>
        <v>MLT</v>
      </c>
      <c r="H135" t="str">
        <f t="shared" ref="H135:H153" si="14">CONCATENATE(M132,O$2,N132,P$2,K132)</f>
        <v>Martinique / المارتينيك - MQ</v>
      </c>
      <c r="J135" s="11">
        <v>124</v>
      </c>
      <c r="K135" s="16" t="s">
        <v>562</v>
      </c>
      <c r="L135" s="17" t="str">
        <f t="shared" si="13"/>
        <v>MLT</v>
      </c>
      <c r="M135" s="17" t="s">
        <v>563</v>
      </c>
      <c r="N135" s="18" t="s">
        <v>564</v>
      </c>
      <c r="S135">
        <v>228</v>
      </c>
      <c r="T135" s="23" t="s">
        <v>550</v>
      </c>
      <c r="U135" s="23" t="s">
        <v>553</v>
      </c>
      <c r="V135" s="23" t="s">
        <v>552</v>
      </c>
      <c r="X135" s="33" t="s">
        <v>1081</v>
      </c>
      <c r="Y135" s="33" t="s">
        <v>546</v>
      </c>
      <c r="Z135" s="33" t="s">
        <v>1082</v>
      </c>
      <c r="AA135" s="33">
        <v>446</v>
      </c>
    </row>
    <row r="136" spans="2:27" ht="15.75" thickBot="1">
      <c r="B136" s="92" t="s">
        <v>1456</v>
      </c>
      <c r="C136" s="2" t="s">
        <v>1096</v>
      </c>
      <c r="E136" t="str">
        <f t="shared" si="10"/>
        <v>Mauritius / موريشيوس</v>
      </c>
      <c r="F136" t="str">
        <f t="shared" si="11"/>
        <v>MUS</v>
      </c>
      <c r="H136" t="str">
        <f t="shared" si="14"/>
        <v>Mauritania / موريتانيا - MR</v>
      </c>
      <c r="J136" s="11">
        <v>98</v>
      </c>
      <c r="K136" s="20" t="s">
        <v>566</v>
      </c>
      <c r="L136" s="21" t="str">
        <f t="shared" si="13"/>
        <v>MUS</v>
      </c>
      <c r="M136" s="21" t="s">
        <v>567</v>
      </c>
      <c r="N136" s="22" t="s">
        <v>568</v>
      </c>
      <c r="S136">
        <v>160</v>
      </c>
      <c r="T136" s="23" t="s">
        <v>554</v>
      </c>
      <c r="U136" s="23" t="s">
        <v>557</v>
      </c>
      <c r="V136" s="23" t="s">
        <v>556</v>
      </c>
      <c r="X136" s="33" t="s">
        <v>523</v>
      </c>
      <c r="Y136" s="33" t="s">
        <v>522</v>
      </c>
      <c r="Z136" s="33" t="s">
        <v>1085</v>
      </c>
      <c r="AA136" s="33">
        <v>450</v>
      </c>
    </row>
    <row r="137" spans="2:27" ht="15.75" thickBot="1">
      <c r="B137" s="92" t="s">
        <v>1457</v>
      </c>
      <c r="C137" s="2" t="s">
        <v>1089</v>
      </c>
      <c r="E137" t="str">
        <f t="shared" si="10"/>
        <v>Maldive Islands / جزر المالديف</v>
      </c>
      <c r="F137" t="str">
        <f t="shared" si="11"/>
        <v>MDV</v>
      </c>
      <c r="H137" t="str">
        <f t="shared" si="14"/>
        <v>Monserrat / مونتسيرات - MS</v>
      </c>
      <c r="J137" s="11">
        <v>171</v>
      </c>
      <c r="K137" s="16" t="s">
        <v>570</v>
      </c>
      <c r="L137" s="17" t="str">
        <f t="shared" si="13"/>
        <v>MDV</v>
      </c>
      <c r="M137" s="17" t="s">
        <v>571</v>
      </c>
      <c r="N137" s="18" t="s">
        <v>572</v>
      </c>
      <c r="S137">
        <v>193</v>
      </c>
      <c r="T137" s="23" t="s">
        <v>558</v>
      </c>
      <c r="U137" s="23" t="s">
        <v>561</v>
      </c>
      <c r="V137" s="23" t="s">
        <v>560</v>
      </c>
      <c r="X137" s="33" t="s">
        <v>575</v>
      </c>
      <c r="Y137" s="33" t="s">
        <v>574</v>
      </c>
      <c r="Z137" s="33" t="s">
        <v>1086</v>
      </c>
      <c r="AA137" s="33">
        <v>454</v>
      </c>
    </row>
    <row r="138" spans="2:27" ht="15.75" thickBot="1">
      <c r="B138" s="92" t="s">
        <v>1458</v>
      </c>
      <c r="C138" s="2" t="s">
        <v>1086</v>
      </c>
      <c r="E138" t="str">
        <f t="shared" si="10"/>
        <v>Malawi / مالاوي</v>
      </c>
      <c r="F138" t="str">
        <f t="shared" si="11"/>
        <v>MWI</v>
      </c>
      <c r="H138" t="str">
        <f t="shared" si="14"/>
        <v>Malta / مالطا - MT</v>
      </c>
      <c r="J138" s="11">
        <v>96</v>
      </c>
      <c r="K138" s="16" t="s">
        <v>574</v>
      </c>
      <c r="L138" s="17" t="str">
        <f t="shared" si="13"/>
        <v>MWI</v>
      </c>
      <c r="M138" s="17" t="s">
        <v>575</v>
      </c>
      <c r="N138" s="18" t="s">
        <v>576</v>
      </c>
      <c r="S138">
        <v>124</v>
      </c>
      <c r="T138" s="15" t="s">
        <v>562</v>
      </c>
      <c r="U138" s="15" t="s">
        <v>565</v>
      </c>
      <c r="V138" s="15" t="s">
        <v>564</v>
      </c>
      <c r="X138" s="33" t="s">
        <v>583</v>
      </c>
      <c r="Y138" s="33" t="s">
        <v>582</v>
      </c>
      <c r="Z138" s="33" t="s">
        <v>1087</v>
      </c>
      <c r="AA138" s="33">
        <v>458</v>
      </c>
    </row>
    <row r="139" spans="2:27" ht="15.75" thickBot="1">
      <c r="B139" s="92" t="s">
        <v>1459</v>
      </c>
      <c r="C139" s="2" t="s">
        <v>1098</v>
      </c>
      <c r="E139" t="str">
        <f t="shared" si="10"/>
        <v>Mexico / المكسيك</v>
      </c>
      <c r="F139" t="str">
        <f t="shared" si="11"/>
        <v>MEX</v>
      </c>
      <c r="H139" t="str">
        <f t="shared" si="14"/>
        <v>Mauritius / موريشيوس - MU</v>
      </c>
      <c r="J139" s="11">
        <v>77</v>
      </c>
      <c r="K139" s="16" t="s">
        <v>578</v>
      </c>
      <c r="L139" s="17" t="str">
        <f t="shared" si="13"/>
        <v>MEX</v>
      </c>
      <c r="M139" s="17" t="s">
        <v>579</v>
      </c>
      <c r="N139" s="18" t="s">
        <v>580</v>
      </c>
      <c r="S139">
        <v>98</v>
      </c>
      <c r="T139" s="23" t="s">
        <v>566</v>
      </c>
      <c r="U139" s="23" t="s">
        <v>569</v>
      </c>
      <c r="V139" s="23" t="s">
        <v>568</v>
      </c>
      <c r="X139" s="33" t="s">
        <v>1088</v>
      </c>
      <c r="Y139" s="33" t="s">
        <v>570</v>
      </c>
      <c r="Z139" s="33" t="s">
        <v>1089</v>
      </c>
      <c r="AA139" s="33">
        <v>462</v>
      </c>
    </row>
    <row r="140" spans="2:27" ht="15.75" thickBot="1">
      <c r="B140" s="92" t="s">
        <v>1460</v>
      </c>
      <c r="C140" s="2" t="s">
        <v>1087</v>
      </c>
      <c r="E140" t="str">
        <f t="shared" si="10"/>
        <v>Malaysia / ماليزيا</v>
      </c>
      <c r="F140" t="str">
        <f t="shared" si="11"/>
        <v>MYS</v>
      </c>
      <c r="H140" t="str">
        <f t="shared" si="14"/>
        <v>Maldive Islands / جزر المالديف - MV</v>
      </c>
      <c r="J140" s="11">
        <v>38</v>
      </c>
      <c r="K140" s="20" t="s">
        <v>582</v>
      </c>
      <c r="L140" s="21" t="str">
        <f t="shared" ref="L140:L171" si="15">+VLOOKUP($K140,$Y$4:$Z$253,2,FALSE)</f>
        <v>MYS</v>
      </c>
      <c r="M140" s="21" t="s">
        <v>583</v>
      </c>
      <c r="N140" s="22" t="s">
        <v>584</v>
      </c>
      <c r="S140">
        <v>171</v>
      </c>
      <c r="T140" s="15" t="s">
        <v>570</v>
      </c>
      <c r="U140" s="15" t="s">
        <v>573</v>
      </c>
      <c r="V140" s="15" t="s">
        <v>572</v>
      </c>
      <c r="X140" s="33" t="s">
        <v>535</v>
      </c>
      <c r="Y140" s="33" t="s">
        <v>534</v>
      </c>
      <c r="Z140" s="33" t="s">
        <v>1090</v>
      </c>
      <c r="AA140" s="33">
        <v>466</v>
      </c>
    </row>
    <row r="141" spans="2:27" ht="15.75" thickBot="1">
      <c r="B141" s="92" t="s">
        <v>1461</v>
      </c>
      <c r="C141" s="2" t="s">
        <v>1110</v>
      </c>
      <c r="E141" t="str">
        <f t="shared" si="10"/>
        <v>Mozambique / موزامبيق</v>
      </c>
      <c r="F141" t="str">
        <f t="shared" si="11"/>
        <v>MOZ</v>
      </c>
      <c r="H141" t="str">
        <f t="shared" si="14"/>
        <v>Malawi / مالاوي - MW</v>
      </c>
      <c r="J141" s="11">
        <v>108</v>
      </c>
      <c r="K141" s="20" t="s">
        <v>586</v>
      </c>
      <c r="L141" s="21" t="str">
        <f t="shared" si="15"/>
        <v>MOZ</v>
      </c>
      <c r="M141" s="21" t="s">
        <v>587</v>
      </c>
      <c r="N141" s="22" t="s">
        <v>588</v>
      </c>
      <c r="S141">
        <v>96</v>
      </c>
      <c r="T141" s="15" t="s">
        <v>574</v>
      </c>
      <c r="U141" s="15" t="s">
        <v>577</v>
      </c>
      <c r="V141" s="15" t="s">
        <v>576</v>
      </c>
      <c r="X141" s="33" t="s">
        <v>563</v>
      </c>
      <c r="Y141" s="33" t="s">
        <v>562</v>
      </c>
      <c r="Z141" s="33" t="s">
        <v>1091</v>
      </c>
      <c r="AA141" s="33">
        <v>470</v>
      </c>
    </row>
    <row r="142" spans="2:27" ht="15.75" thickBot="1">
      <c r="B142" s="92" t="s">
        <v>1462</v>
      </c>
      <c r="C142" s="2" t="s">
        <v>1112</v>
      </c>
      <c r="E142" t="str">
        <f t="shared" si="10"/>
        <v>Namibia / ناميبيا</v>
      </c>
      <c r="F142" t="str">
        <f t="shared" si="11"/>
        <v>NAM</v>
      </c>
      <c r="H142" t="str">
        <f t="shared" si="14"/>
        <v>Mexico / المكسيك - MX</v>
      </c>
      <c r="J142" s="11">
        <v>89</v>
      </c>
      <c r="K142" s="20" t="s">
        <v>590</v>
      </c>
      <c r="L142" s="21" t="str">
        <f t="shared" si="15"/>
        <v>NAM</v>
      </c>
      <c r="M142" s="21" t="s">
        <v>591</v>
      </c>
      <c r="N142" s="22" t="s">
        <v>592</v>
      </c>
      <c r="S142">
        <v>77</v>
      </c>
      <c r="T142" s="15" t="s">
        <v>578</v>
      </c>
      <c r="U142" s="15" t="s">
        <v>581</v>
      </c>
      <c r="V142" s="15" t="s">
        <v>580</v>
      </c>
      <c r="X142" s="33" t="s">
        <v>1092</v>
      </c>
      <c r="Y142" s="33" t="s">
        <v>526</v>
      </c>
      <c r="Z142" s="33" t="s">
        <v>1093</v>
      </c>
      <c r="AA142" s="33">
        <v>584</v>
      </c>
    </row>
    <row r="143" spans="2:27" ht="15.75" thickBot="1">
      <c r="B143" s="92" t="s">
        <v>1463</v>
      </c>
      <c r="C143" s="2" t="s">
        <v>1117</v>
      </c>
      <c r="E143" t="str">
        <f t="shared" si="10"/>
        <v>New Caledonia / كاليدونيا الجديدة</v>
      </c>
      <c r="F143" t="str">
        <f t="shared" si="11"/>
        <v>NCL</v>
      </c>
      <c r="H143" t="str">
        <f t="shared" si="14"/>
        <v>Malaysia / ماليزيا - MY</v>
      </c>
      <c r="J143" s="11">
        <v>187</v>
      </c>
      <c r="K143" s="20" t="s">
        <v>594</v>
      </c>
      <c r="L143" s="21" t="str">
        <f t="shared" si="15"/>
        <v>NCL</v>
      </c>
      <c r="M143" s="21" t="s">
        <v>595</v>
      </c>
      <c r="N143" s="22" t="s">
        <v>596</v>
      </c>
      <c r="S143">
        <v>38</v>
      </c>
      <c r="T143" s="23" t="s">
        <v>582</v>
      </c>
      <c r="U143" s="23" t="s">
        <v>585</v>
      </c>
      <c r="V143" s="23" t="s">
        <v>584</v>
      </c>
      <c r="X143" s="33" t="s">
        <v>551</v>
      </c>
      <c r="Y143" s="33" t="s">
        <v>550</v>
      </c>
      <c r="Z143" s="33" t="s">
        <v>1094</v>
      </c>
      <c r="AA143" s="33">
        <v>474</v>
      </c>
    </row>
    <row r="144" spans="2:27" ht="15.75" thickBot="1">
      <c r="B144" s="92" t="s">
        <v>1464</v>
      </c>
      <c r="C144" s="2" t="s">
        <v>1121</v>
      </c>
      <c r="E144" t="str">
        <f t="shared" si="10"/>
        <v>Niger / النيجر</v>
      </c>
      <c r="F144" t="str">
        <f t="shared" si="11"/>
        <v>NER</v>
      </c>
      <c r="H144" t="str">
        <f t="shared" si="14"/>
        <v>Mozambique / موزامبيق - MZ</v>
      </c>
      <c r="J144" s="11">
        <v>126</v>
      </c>
      <c r="K144" s="20" t="s">
        <v>598</v>
      </c>
      <c r="L144" s="21" t="str">
        <f t="shared" si="15"/>
        <v>NER</v>
      </c>
      <c r="M144" s="21" t="s">
        <v>599</v>
      </c>
      <c r="N144" s="22" t="s">
        <v>600</v>
      </c>
      <c r="S144">
        <v>108</v>
      </c>
      <c r="T144" s="23" t="s">
        <v>586</v>
      </c>
      <c r="U144" s="23" t="s">
        <v>589</v>
      </c>
      <c r="V144" s="23" t="s">
        <v>588</v>
      </c>
      <c r="X144" s="33" t="s">
        <v>555</v>
      </c>
      <c r="Y144" s="33" t="s">
        <v>554</v>
      </c>
      <c r="Z144" s="33" t="s">
        <v>1095</v>
      </c>
      <c r="AA144" s="33">
        <v>478</v>
      </c>
    </row>
    <row r="145" spans="2:27" ht="15.75" thickBot="1">
      <c r="B145" s="92" t="s">
        <v>1465</v>
      </c>
      <c r="C145" s="2" t="s">
        <v>1122</v>
      </c>
      <c r="E145" t="str">
        <f t="shared" ref="E145:E208" si="16">CONCATENATE(M145,O$2,N145)</f>
        <v>Nigeria / نيجيريا</v>
      </c>
      <c r="F145" t="str">
        <f t="shared" ref="F145:F208" si="17">L145</f>
        <v>NGA</v>
      </c>
      <c r="H145" t="str">
        <f t="shared" si="14"/>
        <v>Namibia / ناميبيا - NA</v>
      </c>
      <c r="J145" s="11">
        <v>79</v>
      </c>
      <c r="K145" s="16" t="s">
        <v>602</v>
      </c>
      <c r="L145" s="17" t="str">
        <f t="shared" si="15"/>
        <v>NGA</v>
      </c>
      <c r="M145" s="17" t="s">
        <v>603</v>
      </c>
      <c r="N145" s="18" t="s">
        <v>604</v>
      </c>
      <c r="S145">
        <v>89</v>
      </c>
      <c r="T145" s="23" t="s">
        <v>590</v>
      </c>
      <c r="U145" s="23" t="s">
        <v>593</v>
      </c>
      <c r="V145" s="23" t="s">
        <v>592</v>
      </c>
      <c r="X145" s="33" t="s">
        <v>567</v>
      </c>
      <c r="Y145" s="33" t="s">
        <v>566</v>
      </c>
      <c r="Z145" s="33" t="s">
        <v>1096</v>
      </c>
      <c r="AA145" s="33">
        <v>480</v>
      </c>
    </row>
    <row r="146" spans="2:27" ht="15.75" thickBot="1">
      <c r="B146" s="92" t="s">
        <v>1466</v>
      </c>
      <c r="C146" s="2" t="s">
        <v>1119</v>
      </c>
      <c r="E146" t="str">
        <f t="shared" si="16"/>
        <v>Nicaragua / نيكاراجوا</v>
      </c>
      <c r="F146" t="str">
        <f t="shared" si="17"/>
        <v>NIC</v>
      </c>
      <c r="H146" t="str">
        <f t="shared" si="14"/>
        <v>New Caledonia / كاليدونيا الجديدة - NC</v>
      </c>
      <c r="J146" s="11">
        <v>132</v>
      </c>
      <c r="K146" s="20" t="s">
        <v>606</v>
      </c>
      <c r="L146" s="21" t="str">
        <f t="shared" si="15"/>
        <v>NIC</v>
      </c>
      <c r="M146" s="21" t="s">
        <v>607</v>
      </c>
      <c r="N146" s="22" t="s">
        <v>608</v>
      </c>
      <c r="S146">
        <v>187</v>
      </c>
      <c r="T146" s="23" t="s">
        <v>594</v>
      </c>
      <c r="U146" s="23" t="s">
        <v>597</v>
      </c>
      <c r="V146" s="23" t="s">
        <v>596</v>
      </c>
      <c r="X146" s="33" t="s">
        <v>924</v>
      </c>
      <c r="Y146" s="33" t="s">
        <v>923</v>
      </c>
      <c r="Z146" s="33" t="s">
        <v>1097</v>
      </c>
      <c r="AA146" s="33">
        <v>175</v>
      </c>
    </row>
    <row r="147" spans="2:27" ht="15.75" thickBot="1">
      <c r="B147" s="92" t="s">
        <v>1467</v>
      </c>
      <c r="C147" s="2" t="s">
        <v>1116</v>
      </c>
      <c r="E147" t="str">
        <f t="shared" si="16"/>
        <v>Netherlands / هولندا</v>
      </c>
      <c r="F147" t="str">
        <f t="shared" si="17"/>
        <v>NLD</v>
      </c>
      <c r="H147" t="str">
        <f t="shared" si="14"/>
        <v>Niger / النيجر - NE</v>
      </c>
      <c r="J147" s="11">
        <v>5</v>
      </c>
      <c r="K147" s="16" t="s">
        <v>610</v>
      </c>
      <c r="L147" s="17" t="str">
        <f t="shared" si="15"/>
        <v>NLD</v>
      </c>
      <c r="M147" s="17" t="s">
        <v>611</v>
      </c>
      <c r="N147" s="18" t="s">
        <v>612</v>
      </c>
      <c r="S147">
        <v>126</v>
      </c>
      <c r="T147" s="23" t="s">
        <v>598</v>
      </c>
      <c r="U147" s="23" t="s">
        <v>601</v>
      </c>
      <c r="V147" s="23" t="s">
        <v>600</v>
      </c>
      <c r="X147" s="33" t="s">
        <v>579</v>
      </c>
      <c r="Y147" s="33" t="s">
        <v>578</v>
      </c>
      <c r="Z147" s="33" t="s">
        <v>1098</v>
      </c>
      <c r="AA147" s="33">
        <v>484</v>
      </c>
    </row>
    <row r="148" spans="2:27" ht="15.75" thickBot="1">
      <c r="B148" s="92" t="s">
        <v>1468</v>
      </c>
      <c r="C148" s="2" t="s">
        <v>1130</v>
      </c>
      <c r="E148" t="str">
        <f t="shared" si="16"/>
        <v>Norway / النرويج</v>
      </c>
      <c r="F148" t="str">
        <f t="shared" si="17"/>
        <v>NOR</v>
      </c>
      <c r="H148" t="str">
        <f t="shared" si="14"/>
        <v>Nigeria / نيجيريا - NG</v>
      </c>
      <c r="J148" s="11">
        <v>44</v>
      </c>
      <c r="K148" s="20" t="s">
        <v>614</v>
      </c>
      <c r="L148" s="21" t="str">
        <f t="shared" si="15"/>
        <v>NOR</v>
      </c>
      <c r="M148" s="21" t="s">
        <v>615</v>
      </c>
      <c r="N148" s="22" t="s">
        <v>616</v>
      </c>
      <c r="S148">
        <v>79</v>
      </c>
      <c r="T148" s="15" t="s">
        <v>602</v>
      </c>
      <c r="U148" s="15" t="s">
        <v>605</v>
      </c>
      <c r="V148" s="15" t="s">
        <v>604</v>
      </c>
      <c r="X148" s="33" t="s">
        <v>1099</v>
      </c>
      <c r="Y148" s="33" t="s">
        <v>1100</v>
      </c>
      <c r="Z148" s="33" t="s">
        <v>1101</v>
      </c>
      <c r="AA148" s="33">
        <v>583</v>
      </c>
    </row>
    <row r="149" spans="2:27" ht="15.75" thickBot="1">
      <c r="B149" s="92" t="s">
        <v>1469</v>
      </c>
      <c r="C149" s="2" t="s">
        <v>1114</v>
      </c>
      <c r="E149" t="str">
        <f t="shared" si="16"/>
        <v>Nepal / نيبال</v>
      </c>
      <c r="F149" t="str">
        <f t="shared" si="17"/>
        <v>NPL</v>
      </c>
      <c r="H149" t="str">
        <f t="shared" si="14"/>
        <v>Nicaragua / نيكاراجوا - NI</v>
      </c>
      <c r="J149" s="11">
        <v>158</v>
      </c>
      <c r="K149" s="16" t="s">
        <v>618</v>
      </c>
      <c r="L149" s="17" t="str">
        <f t="shared" si="15"/>
        <v>NPL</v>
      </c>
      <c r="M149" s="17" t="s">
        <v>619</v>
      </c>
      <c r="N149" s="18" t="s">
        <v>620</v>
      </c>
      <c r="S149">
        <v>132</v>
      </c>
      <c r="T149" s="23" t="s">
        <v>606</v>
      </c>
      <c r="U149" s="23" t="s">
        <v>609</v>
      </c>
      <c r="V149" s="23" t="s">
        <v>608</v>
      </c>
      <c r="X149" s="33" t="s">
        <v>1102</v>
      </c>
      <c r="Y149" s="33" t="s">
        <v>514</v>
      </c>
      <c r="Z149" s="33" t="s">
        <v>1103</v>
      </c>
      <c r="AA149" s="33">
        <v>498</v>
      </c>
    </row>
    <row r="150" spans="2:27" ht="15.75" thickBot="1">
      <c r="B150" s="92" t="s">
        <v>1470</v>
      </c>
      <c r="C150" s="2" t="s">
        <v>1113</v>
      </c>
      <c r="E150" t="str">
        <f t="shared" si="16"/>
        <v>Nauru / ناورو</v>
      </c>
      <c r="F150" t="str">
        <f t="shared" si="17"/>
        <v>NRU</v>
      </c>
      <c r="H150" t="str">
        <f t="shared" si="14"/>
        <v>Netherlands / هولندا - NL</v>
      </c>
      <c r="J150" s="11">
        <v>211</v>
      </c>
      <c r="K150" s="16" t="s">
        <v>622</v>
      </c>
      <c r="L150" s="17" t="str">
        <f t="shared" si="15"/>
        <v>NRU</v>
      </c>
      <c r="M150" s="17" t="s">
        <v>623</v>
      </c>
      <c r="N150" s="18" t="s">
        <v>624</v>
      </c>
      <c r="S150">
        <v>5</v>
      </c>
      <c r="T150" s="15" t="s">
        <v>610</v>
      </c>
      <c r="U150" s="15" t="s">
        <v>613</v>
      </c>
      <c r="V150" s="15" t="s">
        <v>612</v>
      </c>
      <c r="X150" s="33" t="s">
        <v>511</v>
      </c>
      <c r="Y150" s="33" t="s">
        <v>510</v>
      </c>
      <c r="Z150" s="33" t="s">
        <v>1104</v>
      </c>
      <c r="AA150" s="33">
        <v>492</v>
      </c>
    </row>
    <row r="151" spans="2:27" ht="15.75" thickBot="1">
      <c r="B151" s="92" t="s">
        <v>1471</v>
      </c>
      <c r="C151" s="2" t="s">
        <v>1123</v>
      </c>
      <c r="E151" t="str">
        <f t="shared" si="16"/>
        <v>Niue / نيوي</v>
      </c>
      <c r="F151" t="str">
        <f t="shared" si="17"/>
        <v>NIU</v>
      </c>
      <c r="H151" t="str">
        <f t="shared" si="14"/>
        <v>Norway / النرويج - NO</v>
      </c>
      <c r="J151" s="11">
        <v>215</v>
      </c>
      <c r="K151" s="16" t="s">
        <v>630</v>
      </c>
      <c r="L151" s="17" t="str">
        <f t="shared" si="15"/>
        <v>NIU</v>
      </c>
      <c r="M151" s="17" t="s">
        <v>631</v>
      </c>
      <c r="N151" s="18" t="s">
        <v>632</v>
      </c>
      <c r="S151">
        <v>44</v>
      </c>
      <c r="T151" s="23" t="s">
        <v>614</v>
      </c>
      <c r="U151" s="23" t="s">
        <v>617</v>
      </c>
      <c r="V151" s="23" t="s">
        <v>616</v>
      </c>
      <c r="X151" s="33" t="s">
        <v>543</v>
      </c>
      <c r="Y151" s="33" t="s">
        <v>542</v>
      </c>
      <c r="Z151" s="33" t="s">
        <v>1105</v>
      </c>
      <c r="AA151" s="33">
        <v>496</v>
      </c>
    </row>
    <row r="152" spans="2:27" ht="15.75" thickBot="1">
      <c r="B152" s="92" t="s">
        <v>1472</v>
      </c>
      <c r="C152" s="2" t="s">
        <v>1118</v>
      </c>
      <c r="E152" t="str">
        <f t="shared" si="16"/>
        <v>New Zealand / نيوزيلندا</v>
      </c>
      <c r="F152" t="str">
        <f t="shared" si="17"/>
        <v>NZL</v>
      </c>
      <c r="H152" t="str">
        <f t="shared" si="14"/>
        <v>Nepal / نيبال - NP</v>
      </c>
      <c r="J152" s="11">
        <v>25</v>
      </c>
      <c r="K152" s="20" t="s">
        <v>634</v>
      </c>
      <c r="L152" s="21" t="str">
        <f t="shared" si="15"/>
        <v>NZL</v>
      </c>
      <c r="M152" s="21" t="s">
        <v>635</v>
      </c>
      <c r="N152" s="22" t="s">
        <v>636</v>
      </c>
      <c r="S152">
        <v>158</v>
      </c>
      <c r="T152" s="15" t="s">
        <v>618</v>
      </c>
      <c r="U152" s="15" t="s">
        <v>621</v>
      </c>
      <c r="V152" s="15" t="s">
        <v>620</v>
      </c>
      <c r="X152" s="33" t="s">
        <v>519</v>
      </c>
      <c r="Y152" s="33" t="s">
        <v>518</v>
      </c>
      <c r="Z152" s="33" t="s">
        <v>1106</v>
      </c>
      <c r="AA152" s="33">
        <v>499</v>
      </c>
    </row>
    <row r="153" spans="2:27" ht="15.75" thickBot="1">
      <c r="B153" s="92" t="s">
        <v>1473</v>
      </c>
      <c r="C153" s="2" t="s">
        <v>1132</v>
      </c>
      <c r="E153" t="str">
        <f t="shared" si="16"/>
        <v>Sultanate Oman / سلطنة عمان</v>
      </c>
      <c r="F153" t="str">
        <f t="shared" si="17"/>
        <v>OMN</v>
      </c>
      <c r="H153" t="str">
        <f t="shared" si="14"/>
        <v>Nauru / ناورو - NR</v>
      </c>
      <c r="J153" s="11">
        <v>6</v>
      </c>
      <c r="K153" s="16" t="s">
        <v>638</v>
      </c>
      <c r="L153" s="17" t="str">
        <f t="shared" si="15"/>
        <v>OMN</v>
      </c>
      <c r="M153" s="17" t="s">
        <v>639</v>
      </c>
      <c r="N153" s="18" t="s">
        <v>640</v>
      </c>
      <c r="S153">
        <v>211</v>
      </c>
      <c r="T153" s="15" t="s">
        <v>622</v>
      </c>
      <c r="U153" s="15" t="s">
        <v>625</v>
      </c>
      <c r="V153" s="15" t="s">
        <v>624</v>
      </c>
      <c r="X153" s="33" t="s">
        <v>1107</v>
      </c>
      <c r="Y153" s="33" t="s">
        <v>558</v>
      </c>
      <c r="Z153" s="33" t="s">
        <v>1108</v>
      </c>
      <c r="AA153" s="33">
        <v>500</v>
      </c>
    </row>
    <row r="154" spans="2:27" ht="15.75" thickBot="1">
      <c r="B154" s="92" t="s">
        <v>1474</v>
      </c>
      <c r="C154" s="2" t="s">
        <v>1139</v>
      </c>
      <c r="E154" t="str">
        <f t="shared" si="16"/>
        <v>Panama / بنما</v>
      </c>
      <c r="F154" t="str">
        <f t="shared" si="17"/>
        <v>PAN</v>
      </c>
      <c r="H154" t="str">
        <f>CONCATENATE(M234,O$2,N234,P$2,K234)</f>
        <v>Neutral Zone / المنطقة المحايدة - NT</v>
      </c>
      <c r="J154" s="11">
        <v>113</v>
      </c>
      <c r="K154" s="20" t="s">
        <v>642</v>
      </c>
      <c r="L154" s="21" t="str">
        <f t="shared" si="15"/>
        <v>PAN</v>
      </c>
      <c r="M154" s="21" t="s">
        <v>643</v>
      </c>
      <c r="N154" s="22" t="s">
        <v>644</v>
      </c>
      <c r="S154">
        <v>214</v>
      </c>
      <c r="T154" s="15" t="s">
        <v>626</v>
      </c>
      <c r="U154" s="15" t="s">
        <v>629</v>
      </c>
      <c r="V154" s="15" t="s">
        <v>628</v>
      </c>
      <c r="X154" s="33" t="s">
        <v>507</v>
      </c>
      <c r="Y154" s="33" t="s">
        <v>506</v>
      </c>
      <c r="Z154" s="33" t="s">
        <v>1109</v>
      </c>
      <c r="AA154" s="33">
        <v>504</v>
      </c>
    </row>
    <row r="155" spans="2:27" ht="15.75" thickBot="1">
      <c r="B155" s="92" t="s">
        <v>1475</v>
      </c>
      <c r="C155" s="2" t="s">
        <v>1142</v>
      </c>
      <c r="E155" t="str">
        <f t="shared" si="16"/>
        <v>Peru / بيرو</v>
      </c>
      <c r="F155" t="str">
        <f t="shared" si="17"/>
        <v>PER</v>
      </c>
      <c r="H155" t="str">
        <f t="shared" ref="H155:H186" si="18">CONCATENATE(M151,O$2,N151,P$2,K151)</f>
        <v>Niue / نيوي - NU</v>
      </c>
      <c r="J155" s="11">
        <v>67</v>
      </c>
      <c r="K155" s="20" t="s">
        <v>646</v>
      </c>
      <c r="L155" s="21" t="str">
        <f t="shared" si="15"/>
        <v>PER</v>
      </c>
      <c r="M155" s="21" t="s">
        <v>647</v>
      </c>
      <c r="N155" s="22" t="s">
        <v>648</v>
      </c>
      <c r="S155">
        <v>215</v>
      </c>
      <c r="T155" s="15" t="s">
        <v>630</v>
      </c>
      <c r="U155" s="15" t="s">
        <v>633</v>
      </c>
      <c r="V155" s="15" t="s">
        <v>632</v>
      </c>
      <c r="X155" s="33" t="s">
        <v>587</v>
      </c>
      <c r="Y155" s="33" t="s">
        <v>586</v>
      </c>
      <c r="Z155" s="33" t="s">
        <v>1110</v>
      </c>
      <c r="AA155" s="33">
        <v>508</v>
      </c>
    </row>
    <row r="156" spans="2:27" ht="15.75" thickBot="1">
      <c r="B156" s="92" t="s">
        <v>1476</v>
      </c>
      <c r="C156" s="2" t="s">
        <v>1006</v>
      </c>
      <c r="E156" t="str">
        <f t="shared" si="16"/>
        <v>Fr Polynesia / بولينيزيا الفرنسية</v>
      </c>
      <c r="F156" t="str">
        <f t="shared" si="17"/>
        <v>PYF</v>
      </c>
      <c r="H156" t="str">
        <f t="shared" si="18"/>
        <v>New Zealand / نيوزيلندا - NZ</v>
      </c>
      <c r="J156" s="11">
        <v>157</v>
      </c>
      <c r="K156" s="20" t="s">
        <v>650</v>
      </c>
      <c r="L156" s="21" t="str">
        <f t="shared" si="15"/>
        <v>PYF</v>
      </c>
      <c r="M156" s="21" t="s">
        <v>651</v>
      </c>
      <c r="N156" s="22" t="s">
        <v>652</v>
      </c>
      <c r="S156">
        <v>25</v>
      </c>
      <c r="T156" s="23" t="s">
        <v>634</v>
      </c>
      <c r="U156" s="23" t="s">
        <v>637</v>
      </c>
      <c r="V156" s="23" t="s">
        <v>636</v>
      </c>
      <c r="X156" s="33" t="s">
        <v>539</v>
      </c>
      <c r="Y156" s="33" t="s">
        <v>538</v>
      </c>
      <c r="Z156" s="33" t="s">
        <v>1111</v>
      </c>
      <c r="AA156" s="33">
        <v>104</v>
      </c>
    </row>
    <row r="157" spans="2:27" ht="15.75" thickBot="1">
      <c r="B157" s="92" t="s">
        <v>1477</v>
      </c>
      <c r="C157" s="2" t="s">
        <v>1140</v>
      </c>
      <c r="E157" t="str">
        <f t="shared" si="16"/>
        <v>Papua New Guinea / بابوا غينيا الجديدة</v>
      </c>
      <c r="F157" t="str">
        <f t="shared" si="17"/>
        <v>PNG</v>
      </c>
      <c r="H157" t="str">
        <f t="shared" si="18"/>
        <v>Sultanate Oman / سلطنة عمان - OM</v>
      </c>
      <c r="J157" s="11">
        <v>203</v>
      </c>
      <c r="K157" s="16" t="s">
        <v>654</v>
      </c>
      <c r="L157" s="17" t="str">
        <f t="shared" si="15"/>
        <v>PNG</v>
      </c>
      <c r="M157" s="17" t="s">
        <v>655</v>
      </c>
      <c r="N157" s="18" t="s">
        <v>656</v>
      </c>
      <c r="S157">
        <v>6</v>
      </c>
      <c r="T157" s="15" t="s">
        <v>638</v>
      </c>
      <c r="U157" s="15" t="s">
        <v>641</v>
      </c>
      <c r="V157" s="15" t="s">
        <v>640</v>
      </c>
      <c r="X157" s="33" t="s">
        <v>591</v>
      </c>
      <c r="Y157" s="33" t="s">
        <v>590</v>
      </c>
      <c r="Z157" s="33" t="s">
        <v>1112</v>
      </c>
      <c r="AA157" s="33">
        <v>516</v>
      </c>
    </row>
    <row r="158" spans="2:27" ht="15.75" thickBot="1">
      <c r="B158" s="92" t="s">
        <v>1478</v>
      </c>
      <c r="C158" s="2" t="s">
        <v>1144</v>
      </c>
      <c r="E158" t="str">
        <f t="shared" si="16"/>
        <v>Philippines / الفلبين</v>
      </c>
      <c r="F158" t="str">
        <f t="shared" si="17"/>
        <v>PHL</v>
      </c>
      <c r="H158" t="str">
        <f t="shared" si="18"/>
        <v>Panama / بنما - PA</v>
      </c>
      <c r="J158" s="11">
        <v>46</v>
      </c>
      <c r="K158" s="20" t="s">
        <v>658</v>
      </c>
      <c r="L158" s="21" t="str">
        <f t="shared" si="15"/>
        <v>PHL</v>
      </c>
      <c r="M158" s="21" t="s">
        <v>659</v>
      </c>
      <c r="N158" s="22" t="s">
        <v>660</v>
      </c>
      <c r="S158">
        <v>113</v>
      </c>
      <c r="T158" s="23" t="s">
        <v>642</v>
      </c>
      <c r="U158" s="23" t="s">
        <v>645</v>
      </c>
      <c r="V158" s="23" t="s">
        <v>644</v>
      </c>
      <c r="X158" s="33" t="s">
        <v>623</v>
      </c>
      <c r="Y158" s="33" t="s">
        <v>622</v>
      </c>
      <c r="Z158" s="33" t="s">
        <v>1113</v>
      </c>
      <c r="AA158" s="33">
        <v>520</v>
      </c>
    </row>
    <row r="159" spans="2:27" ht="15.75" thickBot="1">
      <c r="B159" s="92" t="s">
        <v>1479</v>
      </c>
      <c r="C159" s="2" t="s">
        <v>1133</v>
      </c>
      <c r="E159" t="str">
        <f t="shared" si="16"/>
        <v>Pakistan / باكستان</v>
      </c>
      <c r="F159" t="str">
        <f t="shared" si="17"/>
        <v>PAK</v>
      </c>
      <c r="H159" t="str">
        <f t="shared" si="18"/>
        <v>Peru / بيرو - PE</v>
      </c>
      <c r="J159" s="11">
        <v>24</v>
      </c>
      <c r="K159" s="16" t="s">
        <v>662</v>
      </c>
      <c r="L159" s="17" t="str">
        <f t="shared" si="15"/>
        <v>PAK</v>
      </c>
      <c r="M159" s="17" t="s">
        <v>663</v>
      </c>
      <c r="N159" s="18" t="s">
        <v>664</v>
      </c>
      <c r="S159">
        <v>67</v>
      </c>
      <c r="T159" s="23" t="s">
        <v>646</v>
      </c>
      <c r="U159" s="23" t="s">
        <v>649</v>
      </c>
      <c r="V159" s="23" t="s">
        <v>648</v>
      </c>
      <c r="X159" s="33" t="s">
        <v>619</v>
      </c>
      <c r="Y159" s="33" t="s">
        <v>618</v>
      </c>
      <c r="Z159" s="33" t="s">
        <v>1114</v>
      </c>
      <c r="AA159" s="33">
        <v>524</v>
      </c>
    </row>
    <row r="160" spans="2:27" ht="15.75" thickBot="1">
      <c r="B160" s="92" t="s">
        <v>1480</v>
      </c>
      <c r="C160" s="2" t="s">
        <v>1147</v>
      </c>
      <c r="E160" t="str">
        <f t="shared" si="16"/>
        <v>Poland / بولندا</v>
      </c>
      <c r="F160" t="str">
        <f t="shared" si="17"/>
        <v>POL</v>
      </c>
      <c r="H160" t="str">
        <f t="shared" si="18"/>
        <v>Fr Polynesia / بولينيزيا الفرنسية - PF</v>
      </c>
      <c r="J160" s="11">
        <v>20</v>
      </c>
      <c r="K160" s="20" t="s">
        <v>666</v>
      </c>
      <c r="L160" s="21" t="str">
        <f t="shared" si="15"/>
        <v>POL</v>
      </c>
      <c r="M160" s="21" t="s">
        <v>667</v>
      </c>
      <c r="N160" s="22" t="s">
        <v>668</v>
      </c>
      <c r="S160">
        <v>157</v>
      </c>
      <c r="T160" s="23" t="s">
        <v>650</v>
      </c>
      <c r="U160" s="23" t="s">
        <v>653</v>
      </c>
      <c r="V160" s="23" t="s">
        <v>652</v>
      </c>
      <c r="X160" s="33" t="s">
        <v>1115</v>
      </c>
      <c r="Y160" s="33" t="s">
        <v>610</v>
      </c>
      <c r="Z160" s="33" t="s">
        <v>1116</v>
      </c>
      <c r="AA160" s="33">
        <v>528</v>
      </c>
    </row>
    <row r="161" spans="2:27" ht="15.75" thickBot="1">
      <c r="B161" s="92" t="s">
        <v>1481</v>
      </c>
      <c r="C161" s="2" t="s">
        <v>1169</v>
      </c>
      <c r="E161" t="str">
        <f t="shared" si="16"/>
        <v>Saint Pierre and Miquelon / سان بيار وميكلون</v>
      </c>
      <c r="F161" t="str">
        <f t="shared" si="17"/>
        <v>SPM</v>
      </c>
      <c r="H161" t="str">
        <f t="shared" si="18"/>
        <v>Papua New Guinea / بابوا غينيا الجديدة - PG</v>
      </c>
      <c r="J161" s="11">
        <v>196</v>
      </c>
      <c r="K161" s="16" t="s">
        <v>670</v>
      </c>
      <c r="L161" s="17" t="str">
        <f t="shared" si="15"/>
        <v>SPM</v>
      </c>
      <c r="M161" s="17" t="s">
        <v>671</v>
      </c>
      <c r="N161" s="18" t="s">
        <v>672</v>
      </c>
      <c r="S161">
        <v>203</v>
      </c>
      <c r="T161" s="15" t="s">
        <v>654</v>
      </c>
      <c r="U161" s="15" t="s">
        <v>657</v>
      </c>
      <c r="V161" s="15" t="s">
        <v>656</v>
      </c>
      <c r="X161" s="33" t="s">
        <v>595</v>
      </c>
      <c r="Y161" s="33" t="s">
        <v>594</v>
      </c>
      <c r="Z161" s="33" t="s">
        <v>1117</v>
      </c>
      <c r="AA161" s="33">
        <v>540</v>
      </c>
    </row>
    <row r="162" spans="2:27" ht="15.75" thickBot="1">
      <c r="B162" s="92" t="s">
        <v>1482</v>
      </c>
      <c r="C162" s="2" t="s">
        <v>1146</v>
      </c>
      <c r="E162" t="str">
        <f t="shared" si="16"/>
        <v>Pitcairn  / بيتكيرن</v>
      </c>
      <c r="F162" t="str">
        <f t="shared" si="17"/>
        <v>PCN</v>
      </c>
      <c r="H162" t="str">
        <f t="shared" si="18"/>
        <v>Philippines / الفلبين - PH</v>
      </c>
      <c r="J162" s="11">
        <v>213</v>
      </c>
      <c r="K162" s="20" t="s">
        <v>674</v>
      </c>
      <c r="L162" s="21" t="str">
        <f t="shared" si="15"/>
        <v>PCN</v>
      </c>
      <c r="M162" s="21" t="s">
        <v>675</v>
      </c>
      <c r="N162" s="22" t="s">
        <v>676</v>
      </c>
      <c r="S162">
        <v>46</v>
      </c>
      <c r="T162" s="23" t="s">
        <v>658</v>
      </c>
      <c r="U162" s="23" t="s">
        <v>661</v>
      </c>
      <c r="V162" s="23" t="s">
        <v>660</v>
      </c>
      <c r="X162" s="33" t="s">
        <v>635</v>
      </c>
      <c r="Y162" s="33" t="s">
        <v>634</v>
      </c>
      <c r="Z162" s="33" t="s">
        <v>1118</v>
      </c>
      <c r="AA162" s="33">
        <v>554</v>
      </c>
    </row>
    <row r="163" spans="2:27" ht="15.75" thickBot="1">
      <c r="B163" s="92" t="s">
        <v>1483</v>
      </c>
      <c r="C163" s="2" t="s">
        <v>1149</v>
      </c>
      <c r="E163" t="str">
        <f t="shared" si="16"/>
        <v>Puerto Rico / بويرتو ريكو</v>
      </c>
      <c r="F163" t="str">
        <f t="shared" si="17"/>
        <v>PRI</v>
      </c>
      <c r="H163" t="str">
        <f t="shared" si="18"/>
        <v>Pakistan / باكستان - PK</v>
      </c>
      <c r="J163" s="11">
        <v>136</v>
      </c>
      <c r="K163" s="20" t="s">
        <v>678</v>
      </c>
      <c r="L163" s="21" t="str">
        <f t="shared" si="15"/>
        <v>PRI</v>
      </c>
      <c r="M163" s="21" t="s">
        <v>679</v>
      </c>
      <c r="N163" s="22" t="s">
        <v>680</v>
      </c>
      <c r="S163">
        <v>24</v>
      </c>
      <c r="T163" s="15" t="s">
        <v>662</v>
      </c>
      <c r="U163" s="15" t="s">
        <v>665</v>
      </c>
      <c r="V163" s="15" t="s">
        <v>664</v>
      </c>
      <c r="X163" s="33" t="s">
        <v>607</v>
      </c>
      <c r="Y163" s="33" t="s">
        <v>606</v>
      </c>
      <c r="Z163" s="33" t="s">
        <v>1119</v>
      </c>
      <c r="AA163" s="33">
        <v>558</v>
      </c>
    </row>
    <row r="164" spans="2:27" ht="15.75" thickBot="1">
      <c r="B164" s="92" t="s">
        <v>1484</v>
      </c>
      <c r="C164" s="2" t="s">
        <v>1138</v>
      </c>
      <c r="E164" t="str">
        <f t="shared" si="16"/>
        <v>Palestine / فلسطين</v>
      </c>
      <c r="F164" t="str">
        <f t="shared" si="17"/>
        <v>PSE</v>
      </c>
      <c r="H164" t="str">
        <f t="shared" si="18"/>
        <v>Poland / بولندا - PL</v>
      </c>
      <c r="J164" s="11">
        <v>114</v>
      </c>
      <c r="K164" s="20" t="s">
        <v>682</v>
      </c>
      <c r="L164" s="21" t="str">
        <f t="shared" si="15"/>
        <v>PSE</v>
      </c>
      <c r="M164" s="21" t="s">
        <v>683</v>
      </c>
      <c r="N164" s="22" t="s">
        <v>684</v>
      </c>
      <c r="S164">
        <v>20</v>
      </c>
      <c r="T164" s="23" t="s">
        <v>666</v>
      </c>
      <c r="U164" s="23" t="s">
        <v>669</v>
      </c>
      <c r="V164" s="23" t="s">
        <v>668</v>
      </c>
      <c r="X164" s="33" t="s">
        <v>1120</v>
      </c>
      <c r="Y164" s="33" t="s">
        <v>598</v>
      </c>
      <c r="Z164" s="33" t="s">
        <v>1121</v>
      </c>
      <c r="AA164" s="33">
        <v>562</v>
      </c>
    </row>
    <row r="165" spans="2:27" ht="15.75" thickBot="1">
      <c r="B165" s="92" t="s">
        <v>1485</v>
      </c>
      <c r="C165" s="2" t="s">
        <v>1148</v>
      </c>
      <c r="E165" t="str">
        <f t="shared" si="16"/>
        <v>Portugal / البرتغال</v>
      </c>
      <c r="F165" t="str">
        <f t="shared" si="17"/>
        <v>PRT</v>
      </c>
      <c r="H165" t="str">
        <f t="shared" si="18"/>
        <v>Saint Pierre and Miquelon / سان بيار وميكلون - PM</v>
      </c>
      <c r="J165" s="11">
        <v>65</v>
      </c>
      <c r="K165" s="16" t="s">
        <v>686</v>
      </c>
      <c r="L165" s="17" t="str">
        <f t="shared" si="15"/>
        <v>PRT</v>
      </c>
      <c r="M165" s="17" t="s">
        <v>687</v>
      </c>
      <c r="N165" s="18" t="s">
        <v>688</v>
      </c>
      <c r="S165">
        <v>196</v>
      </c>
      <c r="T165" s="15" t="s">
        <v>670</v>
      </c>
      <c r="U165" s="15" t="s">
        <v>673</v>
      </c>
      <c r="V165" s="15" t="s">
        <v>672</v>
      </c>
      <c r="X165" s="33" t="s">
        <v>603</v>
      </c>
      <c r="Y165" s="33" t="s">
        <v>602</v>
      </c>
      <c r="Z165" s="33" t="s">
        <v>1122</v>
      </c>
      <c r="AA165" s="33">
        <v>566</v>
      </c>
    </row>
    <row r="166" spans="2:27" ht="15.75" thickBot="1">
      <c r="B166" s="92" t="s">
        <v>1486</v>
      </c>
      <c r="C166" s="2" t="s">
        <v>1141</v>
      </c>
      <c r="E166" t="str">
        <f t="shared" si="16"/>
        <v>Paraguay / باراغواي</v>
      </c>
      <c r="F166" t="str">
        <f t="shared" si="17"/>
        <v>PRY</v>
      </c>
      <c r="H166" t="str">
        <f t="shared" si="18"/>
        <v>Pitcairn  / بيتكيرن - PN</v>
      </c>
      <c r="J166" s="11">
        <v>116</v>
      </c>
      <c r="K166" s="16" t="s">
        <v>690</v>
      </c>
      <c r="L166" s="17" t="str">
        <f t="shared" si="15"/>
        <v>PRY</v>
      </c>
      <c r="M166" s="17" t="s">
        <v>691</v>
      </c>
      <c r="N166" s="18" t="s">
        <v>692</v>
      </c>
      <c r="S166">
        <v>213</v>
      </c>
      <c r="T166" s="23" t="s">
        <v>674</v>
      </c>
      <c r="U166" s="23" t="s">
        <v>677</v>
      </c>
      <c r="V166" s="23" t="s">
        <v>676</v>
      </c>
      <c r="X166" s="33" t="s">
        <v>631</v>
      </c>
      <c r="Y166" s="33" t="s">
        <v>630</v>
      </c>
      <c r="Z166" s="33" t="s">
        <v>1123</v>
      </c>
      <c r="AA166" s="33">
        <v>570</v>
      </c>
    </row>
    <row r="167" spans="2:27" ht="15.75" thickBot="1">
      <c r="B167" s="92" t="s">
        <v>1487</v>
      </c>
      <c r="C167" s="2" t="s">
        <v>1150</v>
      </c>
      <c r="E167" t="str">
        <f t="shared" si="16"/>
        <v>Qatar / قطر</v>
      </c>
      <c r="F167" t="str">
        <f t="shared" si="17"/>
        <v>QAT</v>
      </c>
      <c r="H167" t="str">
        <f t="shared" si="18"/>
        <v>Puerto Rico / بويرتو ريكو - PR</v>
      </c>
      <c r="J167" s="11">
        <v>204</v>
      </c>
      <c r="K167" s="20" t="s">
        <v>694</v>
      </c>
      <c r="L167" s="21" t="str">
        <f t="shared" si="15"/>
        <v>QAT</v>
      </c>
      <c r="M167" s="21" t="s">
        <v>695</v>
      </c>
      <c r="N167" s="22" t="s">
        <v>696</v>
      </c>
      <c r="S167">
        <v>136</v>
      </c>
      <c r="T167" s="23" t="s">
        <v>678</v>
      </c>
      <c r="U167" s="23" t="s">
        <v>681</v>
      </c>
      <c r="V167" s="23" t="s">
        <v>680</v>
      </c>
      <c r="X167" s="33" t="s">
        <v>1124</v>
      </c>
      <c r="Y167" s="33" t="s">
        <v>1125</v>
      </c>
      <c r="Z167" s="33" t="s">
        <v>1126</v>
      </c>
      <c r="AA167" s="33">
        <v>574</v>
      </c>
    </row>
    <row r="168" spans="2:27" ht="15.75" thickBot="1">
      <c r="B168" s="92" t="s">
        <v>1488</v>
      </c>
      <c r="C168" s="2" t="s">
        <v>1152</v>
      </c>
      <c r="E168" t="str">
        <f t="shared" si="16"/>
        <v>Reunion / ريونيون</v>
      </c>
      <c r="F168" t="str">
        <f t="shared" si="17"/>
        <v>REU</v>
      </c>
      <c r="H168" t="str">
        <f t="shared" si="18"/>
        <v>Palestine / فلسطين - PS</v>
      </c>
      <c r="J168" s="11">
        <v>122</v>
      </c>
      <c r="K168" s="16" t="s">
        <v>702</v>
      </c>
      <c r="L168" s="17" t="str">
        <f t="shared" si="15"/>
        <v>REU</v>
      </c>
      <c r="M168" s="17" t="s">
        <v>703</v>
      </c>
      <c r="N168" s="18" t="s">
        <v>704</v>
      </c>
      <c r="S168">
        <v>114</v>
      </c>
      <c r="T168" s="23" t="s">
        <v>682</v>
      </c>
      <c r="U168" s="23" t="s">
        <v>685</v>
      </c>
      <c r="V168" s="23" t="s">
        <v>684</v>
      </c>
      <c r="X168" s="33" t="s">
        <v>1127</v>
      </c>
      <c r="Y168" s="33" t="s">
        <v>1128</v>
      </c>
      <c r="Z168" s="33" t="s">
        <v>1129</v>
      </c>
      <c r="AA168" s="33">
        <v>580</v>
      </c>
    </row>
    <row r="169" spans="2:27" ht="15.75" thickBot="1">
      <c r="B169" s="92" t="s">
        <v>1489</v>
      </c>
      <c r="C169" s="2" t="s">
        <v>1153</v>
      </c>
      <c r="E169" t="str">
        <f t="shared" si="16"/>
        <v>Romania / رومانيا</v>
      </c>
      <c r="F169" t="str">
        <f t="shared" si="17"/>
        <v>ROU</v>
      </c>
      <c r="H169" t="str">
        <f t="shared" si="18"/>
        <v>Portugal / البرتغال - PT</v>
      </c>
      <c r="J169" s="11">
        <v>15</v>
      </c>
      <c r="K169" s="20" t="s">
        <v>706</v>
      </c>
      <c r="L169" s="21" t="str">
        <f t="shared" si="15"/>
        <v>ROU</v>
      </c>
      <c r="M169" s="21" t="s">
        <v>707</v>
      </c>
      <c r="N169" s="22" t="s">
        <v>708</v>
      </c>
      <c r="S169">
        <v>65</v>
      </c>
      <c r="T169" s="15" t="s">
        <v>686</v>
      </c>
      <c r="U169" s="15" t="s">
        <v>689</v>
      </c>
      <c r="V169" s="15" t="s">
        <v>688</v>
      </c>
      <c r="X169" s="33" t="s">
        <v>615</v>
      </c>
      <c r="Y169" s="33" t="s">
        <v>614</v>
      </c>
      <c r="Z169" s="33" t="s">
        <v>1130</v>
      </c>
      <c r="AA169" s="33">
        <v>578</v>
      </c>
    </row>
    <row r="170" spans="2:27" ht="15.75" thickBot="1">
      <c r="B170" s="92" t="s">
        <v>1490</v>
      </c>
      <c r="C170" s="2" t="s">
        <v>1179</v>
      </c>
      <c r="E170" t="str">
        <f t="shared" si="16"/>
        <v xml:space="preserve">Serbia / صربيا </v>
      </c>
      <c r="F170" t="str">
        <f t="shared" si="17"/>
        <v>SRB</v>
      </c>
      <c r="H170" t="str">
        <f t="shared" si="18"/>
        <v>Paraguay / باراغواي - PY</v>
      </c>
      <c r="J170" s="11">
        <v>106</v>
      </c>
      <c r="K170" s="20" t="s">
        <v>710</v>
      </c>
      <c r="L170" s="21" t="str">
        <f t="shared" si="15"/>
        <v>SRB</v>
      </c>
      <c r="M170" s="21" t="s">
        <v>711</v>
      </c>
      <c r="N170" s="22" t="s">
        <v>712</v>
      </c>
      <c r="S170">
        <v>116</v>
      </c>
      <c r="T170" s="15" t="s">
        <v>690</v>
      </c>
      <c r="U170" s="15" t="s">
        <v>693</v>
      </c>
      <c r="V170" s="15" t="s">
        <v>692</v>
      </c>
      <c r="X170" s="33" t="s">
        <v>1131</v>
      </c>
      <c r="Y170" s="33" t="s">
        <v>638</v>
      </c>
      <c r="Z170" s="33" t="s">
        <v>1132</v>
      </c>
      <c r="AA170" s="33">
        <v>512</v>
      </c>
    </row>
    <row r="171" spans="2:27" ht="15.75" thickBot="1">
      <c r="B171" s="92" t="s">
        <v>1491</v>
      </c>
      <c r="C171" s="2" t="s">
        <v>1155</v>
      </c>
      <c r="E171" t="str">
        <f t="shared" si="16"/>
        <v>Russian Federation / الاتحاد الروسي</v>
      </c>
      <c r="F171" t="str">
        <f t="shared" si="17"/>
        <v>RUS</v>
      </c>
      <c r="H171" t="str">
        <f t="shared" si="18"/>
        <v>Qatar / قطر - QA</v>
      </c>
      <c r="J171" s="11">
        <v>35</v>
      </c>
      <c r="K171" s="20" t="s">
        <v>714</v>
      </c>
      <c r="L171" s="21" t="str">
        <f t="shared" si="15"/>
        <v>RUS</v>
      </c>
      <c r="M171" s="21" t="s">
        <v>715</v>
      </c>
      <c r="N171" s="22" t="s">
        <v>716</v>
      </c>
      <c r="S171">
        <v>204</v>
      </c>
      <c r="T171" s="23" t="s">
        <v>694</v>
      </c>
      <c r="U171" s="23" t="s">
        <v>697</v>
      </c>
      <c r="V171" s="23" t="s">
        <v>696</v>
      </c>
      <c r="X171" s="33" t="s">
        <v>663</v>
      </c>
      <c r="Y171" s="33" t="s">
        <v>662</v>
      </c>
      <c r="Z171" s="33" t="s">
        <v>1133</v>
      </c>
      <c r="AA171" s="33">
        <v>586</v>
      </c>
    </row>
    <row r="172" spans="2:27" ht="15.75" thickBot="1">
      <c r="B172" s="92" t="s">
        <v>1492</v>
      </c>
      <c r="C172" s="2" t="s">
        <v>1156</v>
      </c>
      <c r="E172" t="str">
        <f t="shared" si="16"/>
        <v>Rwanda / رواندا</v>
      </c>
      <c r="F172" t="str">
        <f t="shared" si="17"/>
        <v>RWA</v>
      </c>
      <c r="H172" t="str">
        <f t="shared" si="18"/>
        <v>Reunion / ريونيون - RE</v>
      </c>
      <c r="J172" s="11">
        <v>155</v>
      </c>
      <c r="K172" s="20" t="s">
        <v>718</v>
      </c>
      <c r="L172" s="21" t="str">
        <f t="shared" ref="L172:L203" si="19">+VLOOKUP($K172,$Y$4:$Z$253,2,FALSE)</f>
        <v>RWA</v>
      </c>
      <c r="M172" s="21" t="s">
        <v>719</v>
      </c>
      <c r="N172" s="22" t="s">
        <v>720</v>
      </c>
      <c r="S172">
        <v>122</v>
      </c>
      <c r="T172" s="15" t="s">
        <v>702</v>
      </c>
      <c r="U172" s="15" t="s">
        <v>705</v>
      </c>
      <c r="V172" s="15" t="s">
        <v>704</v>
      </c>
      <c r="X172" s="33" t="s">
        <v>1134</v>
      </c>
      <c r="Y172" s="33" t="s">
        <v>1135</v>
      </c>
      <c r="Z172" s="33" t="s">
        <v>1136</v>
      </c>
      <c r="AA172" s="33">
        <v>585</v>
      </c>
    </row>
    <row r="173" spans="2:27" ht="15.75" thickBot="1">
      <c r="B173" s="92" t="s">
        <v>1493</v>
      </c>
      <c r="C173" s="2" t="s">
        <v>1177</v>
      </c>
      <c r="E173" t="str">
        <f t="shared" si="16"/>
        <v>Saudi Arabia / المملكة العربية السعودية</v>
      </c>
      <c r="F173" t="str">
        <f t="shared" si="17"/>
        <v>SAU</v>
      </c>
      <c r="H173" t="str">
        <f t="shared" si="18"/>
        <v>Romania / رومانيا - RO</v>
      </c>
      <c r="J173" s="11">
        <v>9</v>
      </c>
      <c r="K173" s="16" t="s">
        <v>722</v>
      </c>
      <c r="L173" s="17" t="str">
        <f t="shared" si="19"/>
        <v>SAU</v>
      </c>
      <c r="M173" s="17" t="s">
        <v>723</v>
      </c>
      <c r="N173" s="18" t="s">
        <v>724</v>
      </c>
      <c r="S173">
        <v>15</v>
      </c>
      <c r="T173" s="23" t="s">
        <v>706</v>
      </c>
      <c r="U173" s="23" t="s">
        <v>709</v>
      </c>
      <c r="V173" s="23" t="s">
        <v>708</v>
      </c>
      <c r="X173" s="33" t="s">
        <v>1137</v>
      </c>
      <c r="Y173" s="33" t="s">
        <v>682</v>
      </c>
      <c r="Z173" s="33" t="s">
        <v>1138</v>
      </c>
      <c r="AA173" s="33">
        <v>275</v>
      </c>
    </row>
    <row r="174" spans="2:27" ht="15.75" thickBot="1">
      <c r="B174" s="92" t="s">
        <v>1494</v>
      </c>
      <c r="C174" s="2" t="s">
        <v>1189</v>
      </c>
      <c r="E174" t="str">
        <f t="shared" si="16"/>
        <v>Solomon Islands / جزر سليمان</v>
      </c>
      <c r="F174" t="str">
        <f t="shared" si="17"/>
        <v>SLB</v>
      </c>
      <c r="H174" t="str">
        <f t="shared" si="18"/>
        <v>Serbia / صربيا  - RS</v>
      </c>
      <c r="J174" s="11">
        <v>190</v>
      </c>
      <c r="K174" s="16" t="s">
        <v>726</v>
      </c>
      <c r="L174" s="17" t="str">
        <f t="shared" si="19"/>
        <v>SLB</v>
      </c>
      <c r="M174" s="17" t="s">
        <v>727</v>
      </c>
      <c r="N174" s="18" t="s">
        <v>728</v>
      </c>
      <c r="S174">
        <v>106</v>
      </c>
      <c r="T174" s="23" t="s">
        <v>710</v>
      </c>
      <c r="U174" s="23" t="s">
        <v>713</v>
      </c>
      <c r="V174" s="23" t="s">
        <v>712</v>
      </c>
      <c r="X174" s="33" t="s">
        <v>643</v>
      </c>
      <c r="Y174" s="33" t="s">
        <v>642</v>
      </c>
      <c r="Z174" s="33" t="s">
        <v>1139</v>
      </c>
      <c r="AA174" s="33">
        <v>591</v>
      </c>
    </row>
    <row r="175" spans="2:27" ht="15.75" thickBot="1">
      <c r="B175" s="92" t="s">
        <v>1495</v>
      </c>
      <c r="C175" s="2" t="s">
        <v>1180</v>
      </c>
      <c r="E175" t="str">
        <f t="shared" si="16"/>
        <v>Seychelles / سيشيل</v>
      </c>
      <c r="F175" t="str">
        <f t="shared" si="17"/>
        <v>SYC</v>
      </c>
      <c r="H175" t="str">
        <f t="shared" si="18"/>
        <v>Russian Federation / الاتحاد الروسي - RU</v>
      </c>
      <c r="J175" s="11">
        <v>175</v>
      </c>
      <c r="K175" s="20" t="s">
        <v>730</v>
      </c>
      <c r="L175" s="21" t="str">
        <f t="shared" si="19"/>
        <v>SYC</v>
      </c>
      <c r="M175" s="21" t="s">
        <v>731</v>
      </c>
      <c r="N175" s="22" t="s">
        <v>732</v>
      </c>
      <c r="S175">
        <v>35</v>
      </c>
      <c r="T175" s="23" t="s">
        <v>714</v>
      </c>
      <c r="U175" s="23" t="s">
        <v>717</v>
      </c>
      <c r="V175" s="23" t="s">
        <v>716</v>
      </c>
      <c r="X175" s="33" t="s">
        <v>655</v>
      </c>
      <c r="Y175" s="33" t="s">
        <v>654</v>
      </c>
      <c r="Z175" s="33" t="s">
        <v>1140</v>
      </c>
      <c r="AA175" s="33">
        <v>598</v>
      </c>
    </row>
    <row r="176" spans="2:27" ht="15.75" thickBot="1">
      <c r="B176" s="92" t="s">
        <v>1496</v>
      </c>
      <c r="C176" s="2" t="s">
        <v>1200</v>
      </c>
      <c r="E176" t="str">
        <f t="shared" si="16"/>
        <v>Sudan / السودان</v>
      </c>
      <c r="F176" t="str">
        <f t="shared" si="17"/>
        <v>SDN</v>
      </c>
      <c r="H176" t="str">
        <f t="shared" si="18"/>
        <v>Rwanda / رواندا - RW</v>
      </c>
      <c r="J176" s="11">
        <v>30</v>
      </c>
      <c r="K176" s="20" t="s">
        <v>734</v>
      </c>
      <c r="L176" s="21" t="str">
        <f t="shared" si="19"/>
        <v>SDN</v>
      </c>
      <c r="M176" s="21" t="s">
        <v>735</v>
      </c>
      <c r="N176" s="22" t="s">
        <v>736</v>
      </c>
      <c r="S176">
        <v>155</v>
      </c>
      <c r="T176" s="23" t="s">
        <v>718</v>
      </c>
      <c r="U176" s="23" t="s">
        <v>721</v>
      </c>
      <c r="V176" s="23" t="s">
        <v>720</v>
      </c>
      <c r="X176" s="33" t="s">
        <v>691</v>
      </c>
      <c r="Y176" s="33" t="s">
        <v>690</v>
      </c>
      <c r="Z176" s="33" t="s">
        <v>1141</v>
      </c>
      <c r="AA176" s="33">
        <v>600</v>
      </c>
    </row>
    <row r="177" spans="2:27" ht="15.75" thickBot="1">
      <c r="B177" s="92" t="s">
        <v>1497</v>
      </c>
      <c r="C177" s="2" t="s">
        <v>1203</v>
      </c>
      <c r="E177" t="str">
        <f t="shared" si="16"/>
        <v>Sweden / السويد</v>
      </c>
      <c r="F177" t="str">
        <f t="shared" si="17"/>
        <v>SWE</v>
      </c>
      <c r="H177" t="str">
        <f t="shared" si="18"/>
        <v>Saudi Arabia / المملكة العربية السعودية - SA</v>
      </c>
      <c r="J177" s="11">
        <v>55</v>
      </c>
      <c r="K177" s="20" t="s">
        <v>738</v>
      </c>
      <c r="L177" s="21" t="str">
        <f t="shared" si="19"/>
        <v>SWE</v>
      </c>
      <c r="M177" s="21" t="s">
        <v>739</v>
      </c>
      <c r="N177" s="22" t="s">
        <v>740</v>
      </c>
      <c r="S177">
        <v>9</v>
      </c>
      <c r="T177" s="15" t="s">
        <v>722</v>
      </c>
      <c r="U177" s="15" t="s">
        <v>725</v>
      </c>
      <c r="V177" s="15" t="s">
        <v>724</v>
      </c>
      <c r="X177" s="33" t="s">
        <v>647</v>
      </c>
      <c r="Y177" s="33" t="s">
        <v>646</v>
      </c>
      <c r="Z177" s="33" t="s">
        <v>1142</v>
      </c>
      <c r="AA177" s="33">
        <v>604</v>
      </c>
    </row>
    <row r="178" spans="2:27" ht="15.75" thickBot="1">
      <c r="B178" s="92" t="s">
        <v>1498</v>
      </c>
      <c r="C178" s="2" t="s">
        <v>1182</v>
      </c>
      <c r="E178" t="str">
        <f t="shared" si="16"/>
        <v>Singapore / سنغافورة</v>
      </c>
      <c r="F178" t="str">
        <f t="shared" si="17"/>
        <v>SGP</v>
      </c>
      <c r="H178" t="str">
        <f t="shared" si="18"/>
        <v>Solomon Islands / جزر سليمان - SB</v>
      </c>
      <c r="J178" s="11">
        <v>43</v>
      </c>
      <c r="K178" s="16" t="s">
        <v>742</v>
      </c>
      <c r="L178" s="17" t="str">
        <f t="shared" si="19"/>
        <v>SGP</v>
      </c>
      <c r="M178" s="17" t="s">
        <v>743</v>
      </c>
      <c r="N178" s="18" t="s">
        <v>744</v>
      </c>
      <c r="S178">
        <v>190</v>
      </c>
      <c r="T178" s="15" t="s">
        <v>726</v>
      </c>
      <c r="U178" s="15" t="s">
        <v>729</v>
      </c>
      <c r="V178" s="15" t="s">
        <v>728</v>
      </c>
      <c r="X178" s="33" t="s">
        <v>1143</v>
      </c>
      <c r="Y178" s="33" t="s">
        <v>658</v>
      </c>
      <c r="Z178" s="33" t="s">
        <v>1144</v>
      </c>
      <c r="AA178" s="33">
        <v>608</v>
      </c>
    </row>
    <row r="179" spans="2:27" ht="15.75" thickBot="1">
      <c r="B179" s="92" t="s">
        <v>1499</v>
      </c>
      <c r="C179" s="2" t="s">
        <v>1161</v>
      </c>
      <c r="E179" t="str">
        <f t="shared" si="16"/>
        <v>Saint Helena / سانت هيلينا</v>
      </c>
      <c r="F179" t="str">
        <f t="shared" si="17"/>
        <v>SHN</v>
      </c>
      <c r="H179" t="str">
        <f t="shared" si="18"/>
        <v>Seychelles / سيشيل - SC</v>
      </c>
      <c r="J179" s="11">
        <v>198</v>
      </c>
      <c r="K179" s="20" t="s">
        <v>746</v>
      </c>
      <c r="L179" s="21" t="str">
        <f t="shared" si="19"/>
        <v>SHN</v>
      </c>
      <c r="M179" s="21" t="s">
        <v>747</v>
      </c>
      <c r="N179" s="22" t="s">
        <v>748</v>
      </c>
      <c r="S179">
        <v>175</v>
      </c>
      <c r="T179" s="23" t="s">
        <v>730</v>
      </c>
      <c r="U179" s="23" t="s">
        <v>733</v>
      </c>
      <c r="V179" s="23" t="s">
        <v>732</v>
      </c>
      <c r="X179" s="33" t="s">
        <v>1145</v>
      </c>
      <c r="Y179" s="33" t="s">
        <v>674</v>
      </c>
      <c r="Z179" s="33" t="s">
        <v>1146</v>
      </c>
      <c r="AA179" s="33">
        <v>612</v>
      </c>
    </row>
    <row r="180" spans="2:27" ht="15.75" thickBot="1">
      <c r="B180" s="92" t="s">
        <v>1500</v>
      </c>
      <c r="C180" s="2" t="s">
        <v>1188</v>
      </c>
      <c r="E180" t="str">
        <f t="shared" si="16"/>
        <v>Slovenia / سلوفينيا</v>
      </c>
      <c r="F180" t="str">
        <f t="shared" si="17"/>
        <v>SVN</v>
      </c>
      <c r="H180" t="str">
        <f t="shared" si="18"/>
        <v>Sudan / السودان - SD</v>
      </c>
      <c r="J180" s="11">
        <v>107</v>
      </c>
      <c r="K180" s="16" t="s">
        <v>750</v>
      </c>
      <c r="L180" s="17" t="str">
        <f t="shared" si="19"/>
        <v>SVN</v>
      </c>
      <c r="M180" s="17" t="s">
        <v>751</v>
      </c>
      <c r="N180" s="18" t="s">
        <v>752</v>
      </c>
      <c r="S180">
        <v>30</v>
      </c>
      <c r="T180" s="23" t="s">
        <v>734</v>
      </c>
      <c r="U180" s="23" t="s">
        <v>737</v>
      </c>
      <c r="V180" s="23" t="s">
        <v>736</v>
      </c>
      <c r="X180" s="33" t="s">
        <v>667</v>
      </c>
      <c r="Y180" s="33" t="s">
        <v>666</v>
      </c>
      <c r="Z180" s="33" t="s">
        <v>1147</v>
      </c>
      <c r="AA180" s="33">
        <v>616</v>
      </c>
    </row>
    <row r="181" spans="2:27" ht="15.75" thickBot="1">
      <c r="B181" s="92" t="s">
        <v>1501</v>
      </c>
      <c r="C181" s="2" t="s">
        <v>1202</v>
      </c>
      <c r="E181" t="str">
        <f t="shared" si="16"/>
        <v>Svalbard and Jan Mayen / سفالبارد ويان ماين</v>
      </c>
      <c r="F181" t="str">
        <f t="shared" si="17"/>
        <v>SJM</v>
      </c>
      <c r="H181" t="str">
        <f t="shared" si="18"/>
        <v>Sweden / السويد - SE</v>
      </c>
      <c r="J181" s="11">
        <v>227</v>
      </c>
      <c r="K181" s="20" t="s">
        <v>754</v>
      </c>
      <c r="L181" s="21" t="str">
        <f t="shared" si="19"/>
        <v>SJM</v>
      </c>
      <c r="M181" s="21" t="s">
        <v>755</v>
      </c>
      <c r="N181" s="22" t="s">
        <v>756</v>
      </c>
      <c r="S181">
        <v>55</v>
      </c>
      <c r="T181" s="23" t="s">
        <v>738</v>
      </c>
      <c r="U181" s="23" t="s">
        <v>741</v>
      </c>
      <c r="V181" s="23" t="s">
        <v>740</v>
      </c>
      <c r="X181" s="33" t="s">
        <v>687</v>
      </c>
      <c r="Y181" s="33" t="s">
        <v>686</v>
      </c>
      <c r="Z181" s="33" t="s">
        <v>1148</v>
      </c>
      <c r="AA181" s="33">
        <v>620</v>
      </c>
    </row>
    <row r="182" spans="2:27" ht="15.75" thickBot="1">
      <c r="B182" s="92" t="s">
        <v>1502</v>
      </c>
      <c r="C182" s="2" t="s">
        <v>1187</v>
      </c>
      <c r="E182" t="str">
        <f t="shared" si="16"/>
        <v>Slovakia  / سلوفاكيا</v>
      </c>
      <c r="F182" t="str">
        <f t="shared" si="17"/>
        <v>SVK</v>
      </c>
      <c r="H182" t="str">
        <f t="shared" si="18"/>
        <v>Singapore / سنغافورة - SG</v>
      </c>
      <c r="J182" s="11">
        <v>105</v>
      </c>
      <c r="K182" s="20" t="s">
        <v>758</v>
      </c>
      <c r="L182" s="21" t="str">
        <f t="shared" si="19"/>
        <v>SVK</v>
      </c>
      <c r="M182" s="21" t="s">
        <v>759</v>
      </c>
      <c r="N182" s="22" t="s">
        <v>760</v>
      </c>
      <c r="S182">
        <v>43</v>
      </c>
      <c r="T182" s="15" t="s">
        <v>742</v>
      </c>
      <c r="U182" s="15" t="s">
        <v>745</v>
      </c>
      <c r="V182" s="15" t="s">
        <v>744</v>
      </c>
      <c r="X182" s="33" t="s">
        <v>679</v>
      </c>
      <c r="Y182" s="33" t="s">
        <v>678</v>
      </c>
      <c r="Z182" s="33" t="s">
        <v>1149</v>
      </c>
      <c r="AA182" s="33">
        <v>630</v>
      </c>
    </row>
    <row r="183" spans="2:27" ht="15.75" thickBot="1">
      <c r="B183" s="92" t="s">
        <v>1503</v>
      </c>
      <c r="C183" s="2" t="s">
        <v>1181</v>
      </c>
      <c r="E183" t="str">
        <f t="shared" si="16"/>
        <v>Sierra Leone / سيراليون</v>
      </c>
      <c r="F183" t="str">
        <f t="shared" si="17"/>
        <v>SLE</v>
      </c>
      <c r="H183" t="str">
        <f t="shared" si="18"/>
        <v>Saint Helena / سانت هيلينا - SH</v>
      </c>
      <c r="J183" s="11">
        <v>145</v>
      </c>
      <c r="K183" s="16" t="s">
        <v>762</v>
      </c>
      <c r="L183" s="17" t="str">
        <f t="shared" si="19"/>
        <v>SLE</v>
      </c>
      <c r="M183" s="17" t="s">
        <v>763</v>
      </c>
      <c r="N183" s="18" t="s">
        <v>764</v>
      </c>
      <c r="S183">
        <v>198</v>
      </c>
      <c r="T183" s="23" t="s">
        <v>746</v>
      </c>
      <c r="U183" s="23" t="s">
        <v>749</v>
      </c>
      <c r="V183" s="23" t="s">
        <v>748</v>
      </c>
      <c r="X183" s="33" t="s">
        <v>695</v>
      </c>
      <c r="Y183" s="33" t="s">
        <v>694</v>
      </c>
      <c r="Z183" s="33" t="s">
        <v>1150</v>
      </c>
      <c r="AA183" s="33">
        <v>634</v>
      </c>
    </row>
    <row r="184" spans="2:27" ht="15.75" thickBot="1">
      <c r="B184" s="92" t="s">
        <v>1504</v>
      </c>
      <c r="C184" s="2" t="s">
        <v>1175</v>
      </c>
      <c r="E184" t="str">
        <f t="shared" si="16"/>
        <v>San Marino / سان مارينو</v>
      </c>
      <c r="F184" t="str">
        <f t="shared" si="17"/>
        <v>SMR</v>
      </c>
      <c r="H184" t="str">
        <f t="shared" si="18"/>
        <v>Slovenia / سلوفينيا - SI</v>
      </c>
      <c r="J184" s="11">
        <v>146</v>
      </c>
      <c r="K184" s="16" t="s">
        <v>766</v>
      </c>
      <c r="L184" s="17" t="str">
        <f t="shared" si="19"/>
        <v>SMR</v>
      </c>
      <c r="M184" s="17" t="s">
        <v>767</v>
      </c>
      <c r="N184" s="18" t="s">
        <v>768</v>
      </c>
      <c r="S184">
        <v>107</v>
      </c>
      <c r="T184" s="15" t="s">
        <v>750</v>
      </c>
      <c r="U184" s="15" t="s">
        <v>753</v>
      </c>
      <c r="V184" s="15" t="s">
        <v>752</v>
      </c>
      <c r="X184" s="33" t="s">
        <v>1083</v>
      </c>
      <c r="Y184" s="33" t="s">
        <v>530</v>
      </c>
      <c r="Z184" s="33" t="s">
        <v>1084</v>
      </c>
      <c r="AA184" s="33">
        <v>807</v>
      </c>
    </row>
    <row r="185" spans="2:27" ht="15.75" thickBot="1">
      <c r="B185" s="92" t="s">
        <v>1505</v>
      </c>
      <c r="C185" s="2" t="s">
        <v>1178</v>
      </c>
      <c r="E185" t="str">
        <f t="shared" si="16"/>
        <v>Senegal / السنغال</v>
      </c>
      <c r="F185" t="str">
        <f t="shared" si="17"/>
        <v>SEN</v>
      </c>
      <c r="H185" t="str">
        <f t="shared" si="18"/>
        <v>Svalbard and Jan Mayen / سفالبارد ويان ماين - SJ</v>
      </c>
      <c r="J185" s="11">
        <v>56</v>
      </c>
      <c r="K185" s="16" t="s">
        <v>770</v>
      </c>
      <c r="L185" s="17" t="str">
        <f t="shared" si="19"/>
        <v>SEN</v>
      </c>
      <c r="M185" s="17" t="s">
        <v>771</v>
      </c>
      <c r="N185" s="18" t="s">
        <v>772</v>
      </c>
      <c r="S185">
        <v>227</v>
      </c>
      <c r="T185" s="23" t="s">
        <v>754</v>
      </c>
      <c r="U185" s="23" t="s">
        <v>757</v>
      </c>
      <c r="V185" s="23" t="s">
        <v>756</v>
      </c>
      <c r="X185" s="33" t="s">
        <v>707</v>
      </c>
      <c r="Y185" s="33" t="s">
        <v>706</v>
      </c>
      <c r="Z185" s="33" t="s">
        <v>1153</v>
      </c>
      <c r="AA185" s="33">
        <v>642</v>
      </c>
    </row>
    <row r="186" spans="2:27" ht="15.75" thickBot="1">
      <c r="B186" s="92" t="s">
        <v>1506</v>
      </c>
      <c r="C186" s="2" t="s">
        <v>1190</v>
      </c>
      <c r="E186" t="str">
        <f t="shared" si="16"/>
        <v>Somalia / الصومال</v>
      </c>
      <c r="F186" t="str">
        <f t="shared" si="17"/>
        <v>SOM</v>
      </c>
      <c r="H186" t="str">
        <f t="shared" si="18"/>
        <v>Slovakia  / سلوفاكيا - SK</v>
      </c>
      <c r="J186" s="11">
        <v>7</v>
      </c>
      <c r="K186" s="20" t="s">
        <v>774</v>
      </c>
      <c r="L186" s="21" t="str">
        <f t="shared" si="19"/>
        <v>SOM</v>
      </c>
      <c r="M186" s="21" t="s">
        <v>775</v>
      </c>
      <c r="N186" s="22" t="s">
        <v>776</v>
      </c>
      <c r="S186">
        <v>105</v>
      </c>
      <c r="T186" s="23" t="s">
        <v>758</v>
      </c>
      <c r="U186" s="23" t="s">
        <v>761</v>
      </c>
      <c r="V186" s="23" t="s">
        <v>760</v>
      </c>
      <c r="X186" s="33" t="s">
        <v>1154</v>
      </c>
      <c r="Y186" s="33" t="s">
        <v>714</v>
      </c>
      <c r="Z186" s="33" t="s">
        <v>1155</v>
      </c>
      <c r="AA186" s="33">
        <v>643</v>
      </c>
    </row>
    <row r="187" spans="2:27" ht="15.75" thickBot="1">
      <c r="B187" s="92" t="s">
        <v>1507</v>
      </c>
      <c r="C187" s="2" t="s">
        <v>1201</v>
      </c>
      <c r="E187" t="str">
        <f t="shared" si="16"/>
        <v>Suriname / سورينام</v>
      </c>
      <c r="F187" t="str">
        <f t="shared" si="17"/>
        <v>SUR</v>
      </c>
      <c r="H187" t="str">
        <f t="shared" ref="H187:H218" si="20">CONCATENATE(M183,O$2,N183,P$2,K183)</f>
        <v>Sierra Leone / سيراليون - SL</v>
      </c>
      <c r="J187" s="11">
        <v>172</v>
      </c>
      <c r="K187" s="20" t="s">
        <v>778</v>
      </c>
      <c r="L187" s="21" t="str">
        <f t="shared" si="19"/>
        <v>SUR</v>
      </c>
      <c r="M187" s="21" t="s">
        <v>779</v>
      </c>
      <c r="N187" s="22" t="s">
        <v>780</v>
      </c>
      <c r="S187">
        <v>145</v>
      </c>
      <c r="T187" s="15" t="s">
        <v>762</v>
      </c>
      <c r="U187" s="15" t="s">
        <v>765</v>
      </c>
      <c r="V187" s="15" t="s">
        <v>764</v>
      </c>
      <c r="X187" s="33" t="s">
        <v>719</v>
      </c>
      <c r="Y187" s="33" t="s">
        <v>718</v>
      </c>
      <c r="Z187" s="33" t="s">
        <v>1156</v>
      </c>
      <c r="AA187" s="33">
        <v>646</v>
      </c>
    </row>
    <row r="188" spans="2:27" ht="15.75" thickBot="1">
      <c r="B188" s="92" t="s">
        <v>1508</v>
      </c>
      <c r="C188" s="2" t="s">
        <v>1176</v>
      </c>
      <c r="E188" t="str">
        <f t="shared" si="16"/>
        <v>Sao Tome and Principe / ساو تومي وبرينسيب</v>
      </c>
      <c r="F188" t="str">
        <f t="shared" si="17"/>
        <v>STP</v>
      </c>
      <c r="H188" t="str">
        <f t="shared" si="20"/>
        <v>San Marino / سان مارينو - SM</v>
      </c>
      <c r="J188" s="11">
        <v>194</v>
      </c>
      <c r="K188" s="20" t="s">
        <v>782</v>
      </c>
      <c r="L188" s="21" t="str">
        <f t="shared" si="19"/>
        <v>STP</v>
      </c>
      <c r="M188" s="21" t="s">
        <v>783</v>
      </c>
      <c r="N188" s="22" t="s">
        <v>784</v>
      </c>
      <c r="S188">
        <v>146</v>
      </c>
      <c r="T188" s="15" t="s">
        <v>766</v>
      </c>
      <c r="U188" s="15" t="s">
        <v>769</v>
      </c>
      <c r="V188" s="15" t="s">
        <v>768</v>
      </c>
      <c r="X188" s="33" t="s">
        <v>1151</v>
      </c>
      <c r="Y188" s="33" t="s">
        <v>702</v>
      </c>
      <c r="Z188" s="33" t="s">
        <v>1152</v>
      </c>
      <c r="AA188" s="33">
        <v>638</v>
      </c>
    </row>
    <row r="189" spans="2:27" ht="15.75" thickBot="1">
      <c r="B189" s="92" t="s">
        <v>1509</v>
      </c>
      <c r="C189" s="2" t="s">
        <v>985</v>
      </c>
      <c r="E189" t="str">
        <f t="shared" si="16"/>
        <v>El Salvador / السلفادور</v>
      </c>
      <c r="F189" t="str">
        <f t="shared" si="17"/>
        <v>SLV</v>
      </c>
      <c r="H189" t="str">
        <f t="shared" si="20"/>
        <v>Senegal / السنغال - SN</v>
      </c>
      <c r="J189" s="11">
        <v>112</v>
      </c>
      <c r="K189" s="16" t="s">
        <v>786</v>
      </c>
      <c r="L189" s="17" t="str">
        <f t="shared" si="19"/>
        <v>SLV</v>
      </c>
      <c r="M189" s="17" t="s">
        <v>787</v>
      </c>
      <c r="N189" s="18" t="s">
        <v>788</v>
      </c>
      <c r="S189">
        <v>56</v>
      </c>
      <c r="T189" s="15" t="s">
        <v>770</v>
      </c>
      <c r="U189" s="15" t="s">
        <v>773</v>
      </c>
      <c r="V189" s="15" t="s">
        <v>772</v>
      </c>
      <c r="X189" s="33" t="s">
        <v>1157</v>
      </c>
      <c r="Y189" s="33" t="s">
        <v>1158</v>
      </c>
      <c r="Z189" s="33" t="s">
        <v>1159</v>
      </c>
      <c r="AA189" s="33">
        <v>652</v>
      </c>
    </row>
    <row r="190" spans="2:27" ht="30.75" thickBot="1">
      <c r="B190" s="92" t="s">
        <v>1510</v>
      </c>
      <c r="C190" s="2" t="s">
        <v>1206</v>
      </c>
      <c r="E190" t="str">
        <f t="shared" si="16"/>
        <v>Syria / الجمهورية العربية السورية</v>
      </c>
      <c r="F190" t="str">
        <f t="shared" si="17"/>
        <v>SYR</v>
      </c>
      <c r="H190" t="str">
        <f t="shared" si="20"/>
        <v>Somalia / الصومال - SO</v>
      </c>
      <c r="J190" s="11">
        <v>75</v>
      </c>
      <c r="K190" s="16" t="s">
        <v>790</v>
      </c>
      <c r="L190" s="17" t="str">
        <f t="shared" si="19"/>
        <v>SYR</v>
      </c>
      <c r="M190" s="17" t="s">
        <v>791</v>
      </c>
      <c r="N190" s="18" t="s">
        <v>792</v>
      </c>
      <c r="S190">
        <v>7</v>
      </c>
      <c r="T190" s="23" t="s">
        <v>774</v>
      </c>
      <c r="U190" s="23" t="s">
        <v>777</v>
      </c>
      <c r="V190" s="23" t="s">
        <v>776</v>
      </c>
      <c r="X190" s="33" t="s">
        <v>1160</v>
      </c>
      <c r="Y190" s="33" t="s">
        <v>746</v>
      </c>
      <c r="Z190" s="33" t="s">
        <v>1161</v>
      </c>
      <c r="AA190" s="33">
        <v>654</v>
      </c>
    </row>
    <row r="191" spans="2:27" ht="15.75" thickBot="1">
      <c r="B191" s="92" t="s">
        <v>1511</v>
      </c>
      <c r="C191" s="2" t="s">
        <v>1006</v>
      </c>
      <c r="E191" t="str">
        <f t="shared" si="16"/>
        <v>French Polynesia / تاهيتي</v>
      </c>
      <c r="F191" t="str">
        <f t="shared" si="17"/>
        <v>PYF</v>
      </c>
      <c r="H191" t="str">
        <f t="shared" si="20"/>
        <v>Suriname / سورينام - SR</v>
      </c>
      <c r="J191" s="11">
        <v>192</v>
      </c>
      <c r="K191" s="40" t="s">
        <v>650</v>
      </c>
      <c r="L191" s="27" t="str">
        <f t="shared" si="19"/>
        <v>PYF</v>
      </c>
      <c r="M191" s="27" t="s">
        <v>1005</v>
      </c>
      <c r="N191" s="41" t="s">
        <v>795</v>
      </c>
      <c r="S191">
        <v>172</v>
      </c>
      <c r="T191" s="23" t="s">
        <v>778</v>
      </c>
      <c r="U191" s="23" t="s">
        <v>781</v>
      </c>
      <c r="V191" s="23" t="s">
        <v>780</v>
      </c>
      <c r="X191" s="33" t="s">
        <v>444</v>
      </c>
      <c r="Y191" s="33" t="s">
        <v>443</v>
      </c>
      <c r="Z191" s="33" t="s">
        <v>1162</v>
      </c>
      <c r="AA191" s="33">
        <v>659</v>
      </c>
    </row>
    <row r="192" spans="2:27" ht="15.75" thickBot="1">
      <c r="B192" s="92" t="s">
        <v>1512</v>
      </c>
      <c r="C192" s="2" t="s">
        <v>1225</v>
      </c>
      <c r="E192" t="str">
        <f t="shared" si="16"/>
        <v>Turks and Caicos / جزر توركس وكايكوس</v>
      </c>
      <c r="F192" t="str">
        <f t="shared" si="17"/>
        <v>TCA</v>
      </c>
      <c r="H192" t="str">
        <f t="shared" si="20"/>
        <v>Sao Tome and Principe / ساو تومي وبرينسيب - ST</v>
      </c>
      <c r="J192" s="11">
        <v>207</v>
      </c>
      <c r="K192" s="16" t="s">
        <v>797</v>
      </c>
      <c r="L192" s="17" t="str">
        <f t="shared" si="19"/>
        <v>TCA</v>
      </c>
      <c r="M192" s="17" t="s">
        <v>798</v>
      </c>
      <c r="N192" s="18" t="s">
        <v>799</v>
      </c>
      <c r="S192">
        <v>194</v>
      </c>
      <c r="T192" s="23" t="s">
        <v>782</v>
      </c>
      <c r="U192" s="23" t="s">
        <v>785</v>
      </c>
      <c r="V192" s="23" t="s">
        <v>784</v>
      </c>
      <c r="X192" s="33" t="s">
        <v>1163</v>
      </c>
      <c r="Y192" s="33" t="s">
        <v>1164</v>
      </c>
      <c r="Z192" s="33" t="s">
        <v>1165</v>
      </c>
      <c r="AA192" s="33">
        <v>662</v>
      </c>
    </row>
    <row r="193" spans="2:27" ht="15.75" thickBot="1">
      <c r="B193" s="92" t="s">
        <v>1513</v>
      </c>
      <c r="C193" s="2" t="s">
        <v>952</v>
      </c>
      <c r="E193" t="str">
        <f t="shared" si="16"/>
        <v>Chad / تشاد</v>
      </c>
      <c r="F193" t="str">
        <f t="shared" si="17"/>
        <v>TCD</v>
      </c>
      <c r="H193" t="str">
        <f t="shared" si="20"/>
        <v>El Salvador / السلفادور - SV</v>
      </c>
      <c r="J193" s="11">
        <v>142</v>
      </c>
      <c r="K193" s="20" t="s">
        <v>801</v>
      </c>
      <c r="L193" s="21" t="str">
        <f t="shared" si="19"/>
        <v>TCD</v>
      </c>
      <c r="M193" s="21" t="s">
        <v>802</v>
      </c>
      <c r="N193" s="22" t="s">
        <v>803</v>
      </c>
      <c r="S193">
        <v>112</v>
      </c>
      <c r="T193" s="15" t="s">
        <v>786</v>
      </c>
      <c r="U193" s="15" t="s">
        <v>789</v>
      </c>
      <c r="V193" s="15" t="s">
        <v>788</v>
      </c>
      <c r="X193" s="33" t="s">
        <v>1166</v>
      </c>
      <c r="Y193" s="33" t="s">
        <v>1167</v>
      </c>
      <c r="Z193" s="33" t="s">
        <v>1168</v>
      </c>
      <c r="AA193" s="33">
        <v>663</v>
      </c>
    </row>
    <row r="194" spans="2:27" ht="15.75" thickBot="1">
      <c r="B194" s="92" t="s">
        <v>1514</v>
      </c>
      <c r="C194" s="2" t="s">
        <v>1008</v>
      </c>
      <c r="E194" t="str">
        <f t="shared" si="16"/>
        <v>French Southern Territories / الأقاليم الجنوبية الفرنسية</v>
      </c>
      <c r="F194" t="str">
        <f t="shared" si="17"/>
        <v>ATF</v>
      </c>
      <c r="H194" t="str">
        <f t="shared" si="20"/>
        <v>Syria / الجمهورية العربية السورية - SY</v>
      </c>
      <c r="J194" s="11">
        <v>181</v>
      </c>
      <c r="K194" s="16" t="s">
        <v>805</v>
      </c>
      <c r="L194" s="17" t="str">
        <f t="shared" si="19"/>
        <v>ATF</v>
      </c>
      <c r="M194" s="17" t="s">
        <v>806</v>
      </c>
      <c r="N194" s="18" t="s">
        <v>807</v>
      </c>
      <c r="S194">
        <v>75</v>
      </c>
      <c r="T194" s="15" t="s">
        <v>790</v>
      </c>
      <c r="U194" s="15" t="s">
        <v>793</v>
      </c>
      <c r="V194" s="15" t="s">
        <v>792</v>
      </c>
      <c r="X194" s="33" t="s">
        <v>671</v>
      </c>
      <c r="Y194" s="33" t="s">
        <v>670</v>
      </c>
      <c r="Z194" s="33" t="s">
        <v>1169</v>
      </c>
      <c r="AA194" s="33">
        <v>666</v>
      </c>
    </row>
    <row r="195" spans="2:27" ht="15.75" thickBot="1">
      <c r="B195" s="92" t="s">
        <v>1515</v>
      </c>
      <c r="C195" s="2" t="s">
        <v>1216</v>
      </c>
      <c r="E195" t="str">
        <f t="shared" si="16"/>
        <v>Togo / توغو</v>
      </c>
      <c r="F195" t="str">
        <f t="shared" si="17"/>
        <v>TGO</v>
      </c>
      <c r="H195" t="str">
        <f t="shared" si="20"/>
        <v>French Polynesia / تاهيتي - PF</v>
      </c>
      <c r="J195" s="11">
        <v>220</v>
      </c>
      <c r="K195" s="16" t="s">
        <v>809</v>
      </c>
      <c r="L195" s="17" t="str">
        <f t="shared" si="19"/>
        <v>TGO</v>
      </c>
      <c r="M195" s="17" t="s">
        <v>810</v>
      </c>
      <c r="N195" s="18" t="s">
        <v>811</v>
      </c>
      <c r="S195">
        <v>192</v>
      </c>
      <c r="T195" s="23" t="s">
        <v>794</v>
      </c>
      <c r="U195" s="23" t="s">
        <v>796</v>
      </c>
      <c r="V195" s="23" t="s">
        <v>795</v>
      </c>
      <c r="X195" s="33" t="s">
        <v>1170</v>
      </c>
      <c r="Y195" s="33" t="s">
        <v>1171</v>
      </c>
      <c r="Z195" s="33" t="s">
        <v>1172</v>
      </c>
      <c r="AA195" s="33">
        <v>670</v>
      </c>
    </row>
    <row r="196" spans="2:27" ht="15.75" thickBot="1">
      <c r="B196" s="92" t="s">
        <v>1516</v>
      </c>
      <c r="C196" s="2" t="s">
        <v>1212</v>
      </c>
      <c r="E196" t="str">
        <f t="shared" si="16"/>
        <v>Thailand / تايلاند</v>
      </c>
      <c r="F196" t="str">
        <f t="shared" si="17"/>
        <v>THA</v>
      </c>
      <c r="H196" t="str">
        <f t="shared" si="20"/>
        <v>Turks and Caicos / جزر توركس وكايكوس - TC</v>
      </c>
      <c r="J196" s="11">
        <v>36</v>
      </c>
      <c r="K196" s="16" t="s">
        <v>813</v>
      </c>
      <c r="L196" s="17" t="str">
        <f t="shared" si="19"/>
        <v>THA</v>
      </c>
      <c r="M196" s="17" t="s">
        <v>814</v>
      </c>
      <c r="N196" s="18" t="s">
        <v>815</v>
      </c>
      <c r="S196">
        <v>207</v>
      </c>
      <c r="T196" s="15" t="s">
        <v>797</v>
      </c>
      <c r="U196" s="15" t="s">
        <v>800</v>
      </c>
      <c r="V196" s="15" t="s">
        <v>799</v>
      </c>
      <c r="X196" s="33" t="s">
        <v>1173</v>
      </c>
      <c r="Y196" s="33" t="s">
        <v>900</v>
      </c>
      <c r="Z196" s="33" t="s">
        <v>1174</v>
      </c>
      <c r="AA196" s="33">
        <v>882</v>
      </c>
    </row>
    <row r="197" spans="2:27" ht="15.75" thickBot="1">
      <c r="B197" s="92" t="s">
        <v>1517</v>
      </c>
      <c r="C197" s="2" t="s">
        <v>1209</v>
      </c>
      <c r="E197" t="str">
        <f t="shared" si="16"/>
        <v>Tajikistan / طاجيكستان</v>
      </c>
      <c r="F197" t="str">
        <f t="shared" si="17"/>
        <v>TJK</v>
      </c>
      <c r="H197" t="str">
        <f t="shared" si="20"/>
        <v>Chad / تشاد - TD</v>
      </c>
      <c r="J197" s="11">
        <v>156</v>
      </c>
      <c r="K197" s="20" t="s">
        <v>817</v>
      </c>
      <c r="L197" s="21" t="str">
        <f t="shared" si="19"/>
        <v>TJK</v>
      </c>
      <c r="M197" s="21" t="s">
        <v>818</v>
      </c>
      <c r="N197" s="22" t="s">
        <v>819</v>
      </c>
      <c r="S197">
        <v>142</v>
      </c>
      <c r="T197" s="23" t="s">
        <v>801</v>
      </c>
      <c r="U197" s="23" t="s">
        <v>804</v>
      </c>
      <c r="V197" s="23" t="s">
        <v>803</v>
      </c>
      <c r="X197" s="33" t="s">
        <v>767</v>
      </c>
      <c r="Y197" s="33" t="s">
        <v>766</v>
      </c>
      <c r="Z197" s="33" t="s">
        <v>1175</v>
      </c>
      <c r="AA197" s="33">
        <v>674</v>
      </c>
    </row>
    <row r="198" spans="2:27" ht="15.75" thickBot="1">
      <c r="B198" s="92" t="s">
        <v>1518</v>
      </c>
      <c r="C198" s="2" t="s">
        <v>1217</v>
      </c>
      <c r="E198" t="str">
        <f t="shared" si="16"/>
        <v>Tokelau / توكيلاو</v>
      </c>
      <c r="F198" t="str">
        <f t="shared" si="17"/>
        <v>TKL</v>
      </c>
      <c r="H198" t="str">
        <f t="shared" si="20"/>
        <v>French Southern Territories / الأقاليم الجنوبية الفرنسية - TF</v>
      </c>
      <c r="J198" s="11">
        <v>151</v>
      </c>
      <c r="K198" s="16" t="s">
        <v>821</v>
      </c>
      <c r="L198" s="17" t="str">
        <f t="shared" si="19"/>
        <v>TKL</v>
      </c>
      <c r="M198" s="17" t="s">
        <v>822</v>
      </c>
      <c r="N198" s="18" t="s">
        <v>823</v>
      </c>
      <c r="S198">
        <v>181</v>
      </c>
      <c r="T198" s="15" t="s">
        <v>805</v>
      </c>
      <c r="U198" s="15" t="s">
        <v>808</v>
      </c>
      <c r="V198" s="15" t="s">
        <v>807</v>
      </c>
      <c r="X198" s="33" t="s">
        <v>783</v>
      </c>
      <c r="Y198" s="33" t="s">
        <v>782</v>
      </c>
      <c r="Z198" s="33" t="s">
        <v>1176</v>
      </c>
      <c r="AA198" s="33">
        <v>678</v>
      </c>
    </row>
    <row r="199" spans="2:27" ht="15.75" thickBot="1">
      <c r="B199" s="92" t="s">
        <v>1519</v>
      </c>
      <c r="C199" s="2" t="s">
        <v>1223</v>
      </c>
      <c r="E199" t="str">
        <f t="shared" si="16"/>
        <v>Turkmenistan / تركمانستان</v>
      </c>
      <c r="F199" t="str">
        <f t="shared" si="17"/>
        <v>TKM</v>
      </c>
      <c r="H199" t="str">
        <f t="shared" si="20"/>
        <v>Togo / توغو - TG</v>
      </c>
      <c r="J199" s="11">
        <v>163</v>
      </c>
      <c r="K199" s="20" t="s">
        <v>825</v>
      </c>
      <c r="L199" s="21" t="str">
        <f t="shared" si="19"/>
        <v>TKM</v>
      </c>
      <c r="M199" s="21" t="s">
        <v>826</v>
      </c>
      <c r="N199" s="22" t="s">
        <v>827</v>
      </c>
      <c r="S199">
        <v>220</v>
      </c>
      <c r="T199" s="15" t="s">
        <v>809</v>
      </c>
      <c r="U199" s="15" t="s">
        <v>812</v>
      </c>
      <c r="V199" s="15" t="s">
        <v>811</v>
      </c>
      <c r="X199" s="33" t="s">
        <v>723</v>
      </c>
      <c r="Y199" s="33" t="s">
        <v>722</v>
      </c>
      <c r="Z199" s="33" t="s">
        <v>1177</v>
      </c>
      <c r="AA199" s="33">
        <v>682</v>
      </c>
    </row>
    <row r="200" spans="2:27" ht="15.75" thickBot="1">
      <c r="B200" s="92" t="s">
        <v>1520</v>
      </c>
      <c r="C200" s="2" t="s">
        <v>1221</v>
      </c>
      <c r="E200" t="str">
        <f t="shared" si="16"/>
        <v>Tunisia / تونس</v>
      </c>
      <c r="F200" t="str">
        <f t="shared" si="17"/>
        <v>TUN</v>
      </c>
      <c r="H200" t="str">
        <f t="shared" si="20"/>
        <v>Thailand / تايلاند - TH</v>
      </c>
      <c r="J200" s="11">
        <v>59</v>
      </c>
      <c r="K200" s="20" t="s">
        <v>829</v>
      </c>
      <c r="L200" s="21" t="str">
        <f t="shared" si="19"/>
        <v>TUN</v>
      </c>
      <c r="M200" s="21" t="s">
        <v>830</v>
      </c>
      <c r="N200" s="22" t="s">
        <v>831</v>
      </c>
      <c r="S200">
        <v>36</v>
      </c>
      <c r="T200" s="15" t="s">
        <v>813</v>
      </c>
      <c r="U200" s="15" t="s">
        <v>816</v>
      </c>
      <c r="V200" s="15" t="s">
        <v>815</v>
      </c>
      <c r="X200" s="33" t="s">
        <v>771</v>
      </c>
      <c r="Y200" s="33" t="s">
        <v>770</v>
      </c>
      <c r="Z200" s="33" t="s">
        <v>1178</v>
      </c>
      <c r="AA200" s="33">
        <v>686</v>
      </c>
    </row>
    <row r="201" spans="2:27" ht="15.75" thickBot="1">
      <c r="B201" s="92" t="s">
        <v>1521</v>
      </c>
      <c r="C201" s="2" t="s">
        <v>1219</v>
      </c>
      <c r="E201" t="str">
        <f t="shared" si="16"/>
        <v>Tonga  / تونغا</v>
      </c>
      <c r="F201" t="str">
        <f t="shared" si="17"/>
        <v>TON</v>
      </c>
      <c r="H201" t="str">
        <f t="shared" si="20"/>
        <v>Tajikistan / طاجيكستان - TJ</v>
      </c>
      <c r="J201" s="11">
        <v>201</v>
      </c>
      <c r="K201" s="16" t="s">
        <v>833</v>
      </c>
      <c r="L201" s="17" t="str">
        <f t="shared" si="19"/>
        <v>TON</v>
      </c>
      <c r="M201" s="17" t="s">
        <v>834</v>
      </c>
      <c r="N201" s="18" t="s">
        <v>835</v>
      </c>
      <c r="S201">
        <v>156</v>
      </c>
      <c r="T201" s="23" t="s">
        <v>817</v>
      </c>
      <c r="U201" s="23" t="s">
        <v>820</v>
      </c>
      <c r="V201" s="23" t="s">
        <v>819</v>
      </c>
      <c r="X201" s="33" t="s">
        <v>711</v>
      </c>
      <c r="Y201" s="33" t="s">
        <v>710</v>
      </c>
      <c r="Z201" s="33" t="s">
        <v>1179</v>
      </c>
      <c r="AA201" s="33">
        <v>688</v>
      </c>
    </row>
    <row r="202" spans="2:27" ht="15.75" thickBot="1">
      <c r="B202" s="92" t="s">
        <v>1522</v>
      </c>
      <c r="C202" s="2" t="s">
        <v>1222</v>
      </c>
      <c r="E202" t="str">
        <f t="shared" si="16"/>
        <v>Turkey / تركيا</v>
      </c>
      <c r="F202" t="str">
        <f t="shared" si="17"/>
        <v>TUR</v>
      </c>
      <c r="H202" t="str">
        <f t="shared" si="20"/>
        <v>Tokelau / توكيلاو - TK</v>
      </c>
      <c r="J202" s="11">
        <v>21</v>
      </c>
      <c r="K202" s="20" t="s">
        <v>837</v>
      </c>
      <c r="L202" s="21" t="str">
        <f t="shared" si="19"/>
        <v>TUR</v>
      </c>
      <c r="M202" s="21" t="s">
        <v>838</v>
      </c>
      <c r="N202" s="22" t="s">
        <v>839</v>
      </c>
      <c r="S202">
        <v>151</v>
      </c>
      <c r="T202" s="15" t="s">
        <v>821</v>
      </c>
      <c r="U202" s="15" t="s">
        <v>824</v>
      </c>
      <c r="V202" s="15" t="s">
        <v>823</v>
      </c>
      <c r="X202" s="33" t="s">
        <v>731</v>
      </c>
      <c r="Y202" s="33" t="s">
        <v>730</v>
      </c>
      <c r="Z202" s="33" t="s">
        <v>1180</v>
      </c>
      <c r="AA202" s="33">
        <v>690</v>
      </c>
    </row>
    <row r="203" spans="2:27" ht="15.75" thickBot="1">
      <c r="B203" s="92" t="s">
        <v>1523</v>
      </c>
      <c r="C203" s="2" t="s">
        <v>1220</v>
      </c>
      <c r="E203" t="str">
        <f t="shared" si="16"/>
        <v>Trinidad and Tobago / ترينيداد وتوباجو</v>
      </c>
      <c r="F203" t="str">
        <f t="shared" si="17"/>
        <v>TTO</v>
      </c>
      <c r="H203" t="str">
        <f t="shared" si="20"/>
        <v>Turkmenistan / تركمانستان - TM</v>
      </c>
      <c r="J203" s="11">
        <v>129</v>
      </c>
      <c r="K203" s="20" t="s">
        <v>841</v>
      </c>
      <c r="L203" s="21" t="str">
        <f t="shared" si="19"/>
        <v>TTO</v>
      </c>
      <c r="M203" s="21" t="s">
        <v>842</v>
      </c>
      <c r="N203" s="22" t="s">
        <v>843</v>
      </c>
      <c r="S203">
        <v>163</v>
      </c>
      <c r="T203" s="23" t="s">
        <v>825</v>
      </c>
      <c r="U203" s="23" t="s">
        <v>828</v>
      </c>
      <c r="V203" s="23" t="s">
        <v>827</v>
      </c>
      <c r="X203" s="33" t="s">
        <v>763</v>
      </c>
      <c r="Y203" s="33" t="s">
        <v>762</v>
      </c>
      <c r="Z203" s="33" t="s">
        <v>1181</v>
      </c>
      <c r="AA203" s="33">
        <v>694</v>
      </c>
    </row>
    <row r="204" spans="2:27" ht="15.75" thickBot="1">
      <c r="B204" s="92" t="s">
        <v>1524</v>
      </c>
      <c r="C204" s="2" t="s">
        <v>1208</v>
      </c>
      <c r="E204" t="str">
        <f t="shared" si="16"/>
        <v>Taiwan / مقاطعة تايوان الصينية</v>
      </c>
      <c r="F204" t="str">
        <f t="shared" si="17"/>
        <v>TWN</v>
      </c>
      <c r="H204" t="str">
        <f t="shared" si="20"/>
        <v>Tunisia / تونس - TN</v>
      </c>
      <c r="J204" s="11">
        <v>40</v>
      </c>
      <c r="K204" s="16" t="s">
        <v>845</v>
      </c>
      <c r="L204" s="17" t="str">
        <f t="shared" ref="L204:L223" si="21">+VLOOKUP($K204,$Y$4:$Z$253,2,FALSE)</f>
        <v>TWN</v>
      </c>
      <c r="M204" s="17" t="s">
        <v>846</v>
      </c>
      <c r="N204" s="18" t="s">
        <v>847</v>
      </c>
      <c r="S204">
        <v>59</v>
      </c>
      <c r="T204" s="23" t="s">
        <v>829</v>
      </c>
      <c r="U204" s="23" t="s">
        <v>832</v>
      </c>
      <c r="V204" s="23" t="s">
        <v>831</v>
      </c>
      <c r="X204" s="33" t="s">
        <v>743</v>
      </c>
      <c r="Y204" s="33" t="s">
        <v>742</v>
      </c>
      <c r="Z204" s="33" t="s">
        <v>1182</v>
      </c>
      <c r="AA204" s="33">
        <v>702</v>
      </c>
    </row>
    <row r="205" spans="2:27" ht="15.75" thickBot="1">
      <c r="B205" s="92" t="s">
        <v>1525</v>
      </c>
      <c r="C205" s="2" t="s">
        <v>1211</v>
      </c>
      <c r="E205" t="str">
        <f t="shared" si="16"/>
        <v>Tanzania / جمهورية تنزانيا الاتحادية</v>
      </c>
      <c r="F205" t="str">
        <f t="shared" si="17"/>
        <v>TZA</v>
      </c>
      <c r="H205" t="str">
        <f t="shared" si="20"/>
        <v>Tonga  / تونغا - TO</v>
      </c>
      <c r="J205" s="11">
        <v>52</v>
      </c>
      <c r="K205" s="16" t="s">
        <v>849</v>
      </c>
      <c r="L205" s="17" t="str">
        <f t="shared" si="21"/>
        <v>TZA</v>
      </c>
      <c r="M205" s="17" t="s">
        <v>850</v>
      </c>
      <c r="N205" s="18" t="s">
        <v>851</v>
      </c>
      <c r="S205">
        <v>201</v>
      </c>
      <c r="T205" s="15" t="s">
        <v>833</v>
      </c>
      <c r="U205" s="15" t="s">
        <v>836</v>
      </c>
      <c r="V205" s="15" t="s">
        <v>835</v>
      </c>
      <c r="X205" s="33" t="s">
        <v>1183</v>
      </c>
      <c r="Y205" s="33" t="s">
        <v>1184</v>
      </c>
      <c r="Z205" s="33" t="s">
        <v>1185</v>
      </c>
      <c r="AA205" s="33">
        <v>534</v>
      </c>
    </row>
    <row r="206" spans="2:27" ht="15.75" thickBot="1">
      <c r="B206" s="92" t="s">
        <v>1526</v>
      </c>
      <c r="C206" s="2" t="s">
        <v>1230</v>
      </c>
      <c r="E206" t="str">
        <f t="shared" si="16"/>
        <v>Ukraine / أوكرانيا</v>
      </c>
      <c r="F206" t="str">
        <f t="shared" si="17"/>
        <v>UKR</v>
      </c>
      <c r="H206" t="str">
        <f t="shared" si="20"/>
        <v>Turkey / تركيا - TR</v>
      </c>
      <c r="J206" s="11">
        <v>16</v>
      </c>
      <c r="K206" s="16" t="s">
        <v>853</v>
      </c>
      <c r="L206" s="17" t="str">
        <f t="shared" si="21"/>
        <v>UKR</v>
      </c>
      <c r="M206" s="17" t="s">
        <v>854</v>
      </c>
      <c r="N206" s="18" t="s">
        <v>855</v>
      </c>
      <c r="S206">
        <v>21</v>
      </c>
      <c r="T206" s="23" t="s">
        <v>837</v>
      </c>
      <c r="U206" s="23" t="s">
        <v>840</v>
      </c>
      <c r="V206" s="23" t="s">
        <v>839</v>
      </c>
      <c r="X206" s="33" t="s">
        <v>1186</v>
      </c>
      <c r="Y206" s="33" t="s">
        <v>758</v>
      </c>
      <c r="Z206" s="33" t="s">
        <v>1187</v>
      </c>
      <c r="AA206" s="33">
        <v>703</v>
      </c>
    </row>
    <row r="207" spans="2:27" ht="15.75" thickBot="1">
      <c r="B207" s="92" t="s">
        <v>1527</v>
      </c>
      <c r="C207" s="2" t="s">
        <v>1229</v>
      </c>
      <c r="E207" t="str">
        <f t="shared" si="16"/>
        <v>Uganda / أوغندا</v>
      </c>
      <c r="F207" t="str">
        <f t="shared" si="17"/>
        <v>UGA</v>
      </c>
      <c r="H207" t="str">
        <f t="shared" si="20"/>
        <v>Trinidad and Tobago / ترينيداد وتوباجو - TT</v>
      </c>
      <c r="J207" s="11">
        <v>58</v>
      </c>
      <c r="K207" s="16" t="s">
        <v>857</v>
      </c>
      <c r="L207" s="17" t="str">
        <f t="shared" si="21"/>
        <v>UGA</v>
      </c>
      <c r="M207" s="17" t="s">
        <v>858</v>
      </c>
      <c r="N207" s="18" t="s">
        <v>859</v>
      </c>
      <c r="S207">
        <v>129</v>
      </c>
      <c r="T207" s="23" t="s">
        <v>841</v>
      </c>
      <c r="U207" s="23" t="s">
        <v>844</v>
      </c>
      <c r="V207" s="23" t="s">
        <v>843</v>
      </c>
      <c r="X207" s="33" t="s">
        <v>751</v>
      </c>
      <c r="Y207" s="33" t="s">
        <v>750</v>
      </c>
      <c r="Z207" s="33" t="s">
        <v>1188</v>
      </c>
      <c r="AA207" s="33">
        <v>705</v>
      </c>
    </row>
    <row r="208" spans="2:27" ht="15.75" thickBot="1">
      <c r="B208" s="92" t="s">
        <v>1528</v>
      </c>
      <c r="C208" s="2" t="s">
        <v>1236</v>
      </c>
      <c r="E208" t="str">
        <f t="shared" si="16"/>
        <v>US Minor Outlying Islands / جزر الولايات المتحدة الصغيرة النائية</v>
      </c>
      <c r="F208" t="str">
        <f t="shared" si="17"/>
        <v>UMI</v>
      </c>
      <c r="H208" t="str">
        <f t="shared" si="20"/>
        <v>Taiwan / مقاطعة تايوان الصينية - TW</v>
      </c>
      <c r="J208" s="11">
        <v>195</v>
      </c>
      <c r="K208" s="20" t="s">
        <v>861</v>
      </c>
      <c r="L208" s="21" t="str">
        <f t="shared" si="21"/>
        <v>UMI</v>
      </c>
      <c r="M208" s="27" t="s">
        <v>942</v>
      </c>
      <c r="N208" s="22" t="s">
        <v>862</v>
      </c>
      <c r="S208">
        <v>40</v>
      </c>
      <c r="T208" s="15" t="s">
        <v>845</v>
      </c>
      <c r="U208" s="15" t="s">
        <v>848</v>
      </c>
      <c r="V208" s="15" t="s">
        <v>847</v>
      </c>
      <c r="X208" s="33" t="s">
        <v>727</v>
      </c>
      <c r="Y208" s="33" t="s">
        <v>726</v>
      </c>
      <c r="Z208" s="33" t="s">
        <v>1189</v>
      </c>
      <c r="AA208" s="33">
        <v>90</v>
      </c>
    </row>
    <row r="209" spans="2:27" ht="15.75" thickBot="1">
      <c r="B209" s="92" t="s">
        <v>1529</v>
      </c>
      <c r="C209" s="2" t="s">
        <v>1238</v>
      </c>
      <c r="E209" t="str">
        <f t="shared" ref="E209:E224" si="22">CONCATENATE(M209,O$2,N209)</f>
        <v>United States Of America / الولايات المتّحدة الأمريكيّة</v>
      </c>
      <c r="F209" t="str">
        <f t="shared" ref="F209:F224" si="23">L209</f>
        <v>USA</v>
      </c>
      <c r="H209" t="str">
        <f t="shared" si="20"/>
        <v>Tanzania / جمهورية تنزانيا الاتحادية - TZ</v>
      </c>
      <c r="J209" s="11">
        <v>4</v>
      </c>
      <c r="K209" s="20" t="s">
        <v>864</v>
      </c>
      <c r="L209" s="21" t="str">
        <f t="shared" si="21"/>
        <v>USA</v>
      </c>
      <c r="M209" s="21" t="s">
        <v>865</v>
      </c>
      <c r="N209" s="22" t="s">
        <v>866</v>
      </c>
      <c r="S209">
        <v>52</v>
      </c>
      <c r="T209" s="15" t="s">
        <v>849</v>
      </c>
      <c r="U209" s="15" t="s">
        <v>852</v>
      </c>
      <c r="V209" s="15" t="s">
        <v>851</v>
      </c>
      <c r="X209" s="33" t="s">
        <v>775</v>
      </c>
      <c r="Y209" s="33" t="s">
        <v>774</v>
      </c>
      <c r="Z209" s="33" t="s">
        <v>1190</v>
      </c>
      <c r="AA209" s="33">
        <v>706</v>
      </c>
    </row>
    <row r="210" spans="2:27" ht="15.75" thickBot="1">
      <c r="B210" s="92" t="s">
        <v>1530</v>
      </c>
      <c r="C210" s="2" t="s">
        <v>1239</v>
      </c>
      <c r="E210" t="str">
        <f t="shared" si="22"/>
        <v>Uruguay / أوروغواي</v>
      </c>
      <c r="F210" t="str">
        <f t="shared" si="23"/>
        <v>URY</v>
      </c>
      <c r="H210" t="str">
        <f t="shared" si="20"/>
        <v>Ukraine / أوكرانيا - UA</v>
      </c>
      <c r="J210" s="11">
        <v>73</v>
      </c>
      <c r="K210" s="16" t="s">
        <v>868</v>
      </c>
      <c r="L210" s="17" t="str">
        <f t="shared" si="21"/>
        <v>URY</v>
      </c>
      <c r="M210" s="17" t="s">
        <v>869</v>
      </c>
      <c r="N210" s="18" t="s">
        <v>870</v>
      </c>
      <c r="S210">
        <v>16</v>
      </c>
      <c r="T210" s="15" t="s">
        <v>853</v>
      </c>
      <c r="U210" s="15" t="s">
        <v>856</v>
      </c>
      <c r="V210" s="15" t="s">
        <v>855</v>
      </c>
      <c r="X210" s="33" t="s">
        <v>928</v>
      </c>
      <c r="Y210" s="33" t="s">
        <v>927</v>
      </c>
      <c r="Z210" s="33" t="s">
        <v>1191</v>
      </c>
      <c r="AA210" s="33">
        <v>710</v>
      </c>
    </row>
    <row r="211" spans="2:27" ht="30.75" thickBot="1">
      <c r="B211" s="92" t="s">
        <v>1531</v>
      </c>
      <c r="C211" s="2" t="s">
        <v>1240</v>
      </c>
      <c r="E211" t="str">
        <f t="shared" si="22"/>
        <v>Uzbekistan / أوزبكستان</v>
      </c>
      <c r="F211" t="str">
        <f t="shared" si="23"/>
        <v>UZB</v>
      </c>
      <c r="H211" t="str">
        <f t="shared" si="20"/>
        <v>Uganda / أوغندا - UG</v>
      </c>
      <c r="J211" s="11">
        <v>104</v>
      </c>
      <c r="K211" s="20" t="s">
        <v>872</v>
      </c>
      <c r="L211" s="21" t="str">
        <f t="shared" si="21"/>
        <v>UZB</v>
      </c>
      <c r="M211" s="21" t="s">
        <v>873</v>
      </c>
      <c r="N211" s="22" t="s">
        <v>874</v>
      </c>
      <c r="S211">
        <v>58</v>
      </c>
      <c r="T211" s="15" t="s">
        <v>857</v>
      </c>
      <c r="U211" s="15" t="s">
        <v>860</v>
      </c>
      <c r="V211" s="15" t="s">
        <v>859</v>
      </c>
      <c r="X211" s="33" t="s">
        <v>1192</v>
      </c>
      <c r="Y211" s="33" t="s">
        <v>339</v>
      </c>
      <c r="Z211" s="33" t="s">
        <v>1193</v>
      </c>
      <c r="AA211" s="33">
        <v>239</v>
      </c>
    </row>
    <row r="212" spans="2:27" ht="15.75" thickBot="1">
      <c r="B212" s="92" t="s">
        <v>1532</v>
      </c>
      <c r="C212" s="2" t="s">
        <v>1039</v>
      </c>
      <c r="E212" t="str">
        <f t="shared" si="22"/>
        <v>Holy See / الكرسي الرسولي (مدينة الفاتيكان)</v>
      </c>
      <c r="F212" t="str">
        <f t="shared" si="23"/>
        <v>VAT</v>
      </c>
      <c r="H212" t="str">
        <f t="shared" si="20"/>
        <v>US Minor Outlying Islands / جزر الولايات المتحدة الصغيرة النائية - UM</v>
      </c>
      <c r="J212" s="11">
        <v>141</v>
      </c>
      <c r="K212" s="16" t="s">
        <v>876</v>
      </c>
      <c r="L212" s="17" t="str">
        <f t="shared" si="21"/>
        <v>VAT</v>
      </c>
      <c r="M212" s="17" t="s">
        <v>877</v>
      </c>
      <c r="N212" s="18" t="s">
        <v>878</v>
      </c>
      <c r="S212">
        <v>195</v>
      </c>
      <c r="T212" s="23" t="s">
        <v>861</v>
      </c>
      <c r="U212" s="23" t="s">
        <v>863</v>
      </c>
      <c r="V212" s="23" t="s">
        <v>862</v>
      </c>
      <c r="X212" s="33" t="s">
        <v>1194</v>
      </c>
      <c r="Y212" s="33" t="s">
        <v>1195</v>
      </c>
      <c r="Z212" s="33" t="s">
        <v>1196</v>
      </c>
      <c r="AA212" s="33">
        <v>728</v>
      </c>
    </row>
    <row r="213" spans="2:27" ht="15.75" thickBot="1">
      <c r="B213" s="92" t="s">
        <v>1533</v>
      </c>
      <c r="C213" s="2" t="s">
        <v>1243</v>
      </c>
      <c r="E213" t="str">
        <f t="shared" si="22"/>
        <v>Venezuela / فنزويلا</v>
      </c>
      <c r="F213" t="str">
        <f t="shared" si="23"/>
        <v>VEN</v>
      </c>
      <c r="H213" t="str">
        <f t="shared" si="20"/>
        <v>United States Of America / الولايات المتّحدة الأمريكيّة - US</v>
      </c>
      <c r="J213" s="11">
        <v>53</v>
      </c>
      <c r="K213" s="16" t="s">
        <v>880</v>
      </c>
      <c r="L213" s="17" t="str">
        <f t="shared" si="21"/>
        <v>VEN</v>
      </c>
      <c r="M213" s="17" t="s">
        <v>881</v>
      </c>
      <c r="N213" s="18" t="s">
        <v>882</v>
      </c>
      <c r="S213">
        <v>4</v>
      </c>
      <c r="T213" s="23" t="s">
        <v>864</v>
      </c>
      <c r="U213" s="23" t="s">
        <v>867</v>
      </c>
      <c r="V213" s="23" t="s">
        <v>866</v>
      </c>
      <c r="X213" s="33" t="s">
        <v>272</v>
      </c>
      <c r="Y213" s="33" t="s">
        <v>271</v>
      </c>
      <c r="Z213" s="33" t="s">
        <v>1197</v>
      </c>
      <c r="AA213" s="33">
        <v>724</v>
      </c>
    </row>
    <row r="214" spans="2:27" ht="15.75" thickBot="1">
      <c r="B214" s="92" t="s">
        <v>1534</v>
      </c>
      <c r="C214" s="2" t="s">
        <v>1247</v>
      </c>
      <c r="E214" t="str">
        <f t="shared" si="22"/>
        <v>Virgin Is (Uk) / جزر العذراء البريطانية</v>
      </c>
      <c r="F214" t="str">
        <f t="shared" si="23"/>
        <v>VGB</v>
      </c>
      <c r="H214" t="str">
        <f t="shared" si="20"/>
        <v>Uruguay / أوروغواي - UY</v>
      </c>
      <c r="J214" s="11">
        <v>219</v>
      </c>
      <c r="K214" s="20" t="s">
        <v>884</v>
      </c>
      <c r="L214" s="21" t="str">
        <f t="shared" si="21"/>
        <v>VGB</v>
      </c>
      <c r="M214" s="21" t="s">
        <v>885</v>
      </c>
      <c r="N214" s="22" t="s">
        <v>886</v>
      </c>
      <c r="S214">
        <v>73</v>
      </c>
      <c r="T214" s="15" t="s">
        <v>868</v>
      </c>
      <c r="U214" s="15" t="s">
        <v>871</v>
      </c>
      <c r="V214" s="15" t="s">
        <v>870</v>
      </c>
      <c r="X214" s="33" t="s">
        <v>479</v>
      </c>
      <c r="Y214" s="33" t="s">
        <v>478</v>
      </c>
      <c r="Z214" s="33" t="s">
        <v>1198</v>
      </c>
      <c r="AA214" s="33">
        <v>144</v>
      </c>
    </row>
    <row r="215" spans="2:27" ht="15.75" thickBot="1">
      <c r="B215" s="92" t="s">
        <v>1535</v>
      </c>
      <c r="C215" s="2" t="s">
        <v>1249</v>
      </c>
      <c r="E215" t="str">
        <f t="shared" si="22"/>
        <v>Virgin Is (Usa) / عذراء جزيرة الامريكية</v>
      </c>
      <c r="F215" t="str">
        <f t="shared" si="23"/>
        <v>VIR</v>
      </c>
      <c r="H215" t="str">
        <f t="shared" si="20"/>
        <v>Uzbekistan / أوزبكستان - UZ</v>
      </c>
      <c r="J215" s="11">
        <v>54</v>
      </c>
      <c r="K215" s="20" t="s">
        <v>888</v>
      </c>
      <c r="L215" s="21" t="str">
        <f t="shared" si="21"/>
        <v>VIR</v>
      </c>
      <c r="M215" s="21" t="s">
        <v>889</v>
      </c>
      <c r="N215" s="22" t="s">
        <v>890</v>
      </c>
      <c r="S215">
        <v>104</v>
      </c>
      <c r="T215" s="23" t="s">
        <v>872</v>
      </c>
      <c r="U215" s="23" t="s">
        <v>875</v>
      </c>
      <c r="V215" s="23" t="s">
        <v>874</v>
      </c>
      <c r="X215" s="33" t="s">
        <v>1199</v>
      </c>
      <c r="Y215" s="33" t="s">
        <v>734</v>
      </c>
      <c r="Z215" s="33" t="s">
        <v>1200</v>
      </c>
      <c r="AA215" s="33">
        <v>729</v>
      </c>
    </row>
    <row r="216" spans="2:27" ht="15.75" thickBot="1">
      <c r="B216" s="92" t="s">
        <v>1536</v>
      </c>
      <c r="C216" s="2" t="s">
        <v>1245</v>
      </c>
      <c r="E216" t="str">
        <f t="shared" si="22"/>
        <v>Vietnam / فيتنام</v>
      </c>
      <c r="F216" t="str">
        <f t="shared" si="23"/>
        <v>VNM</v>
      </c>
      <c r="H216" t="str">
        <f t="shared" si="20"/>
        <v>Holy See / الكرسي الرسولي (مدينة الفاتيكان) - VA</v>
      </c>
      <c r="J216" s="11">
        <v>49</v>
      </c>
      <c r="K216" s="16" t="s">
        <v>892</v>
      </c>
      <c r="L216" s="17" t="str">
        <f t="shared" si="21"/>
        <v>VNM</v>
      </c>
      <c r="M216" s="17" t="s">
        <v>893</v>
      </c>
      <c r="N216" s="18" t="s">
        <v>894</v>
      </c>
      <c r="S216">
        <v>141</v>
      </c>
      <c r="T216" s="15" t="s">
        <v>876</v>
      </c>
      <c r="U216" s="15" t="s">
        <v>879</v>
      </c>
      <c r="V216" s="15" t="s">
        <v>878</v>
      </c>
      <c r="X216" s="33" t="s">
        <v>779</v>
      </c>
      <c r="Y216" s="33" t="s">
        <v>778</v>
      </c>
      <c r="Z216" s="33" t="s">
        <v>1201</v>
      </c>
      <c r="AA216" s="33">
        <v>740</v>
      </c>
    </row>
    <row r="217" spans="2:27" ht="15.75" thickBot="1">
      <c r="B217" s="92" t="s">
        <v>1537</v>
      </c>
      <c r="C217" s="2" t="s">
        <v>1241</v>
      </c>
      <c r="E217" t="str">
        <f t="shared" si="22"/>
        <v>Vanuatu / فانواتو</v>
      </c>
      <c r="F217" t="str">
        <f t="shared" si="23"/>
        <v>VUT</v>
      </c>
      <c r="H217" t="str">
        <f t="shared" si="20"/>
        <v>Venezuela / فنزويلا - VE</v>
      </c>
      <c r="J217" s="11">
        <v>221</v>
      </c>
      <c r="K217" s="16" t="s">
        <v>896</v>
      </c>
      <c r="L217" s="17" t="str">
        <f t="shared" si="21"/>
        <v>VUT</v>
      </c>
      <c r="M217" s="17" t="s">
        <v>897</v>
      </c>
      <c r="N217" s="18" t="s">
        <v>898</v>
      </c>
      <c r="S217">
        <v>53</v>
      </c>
      <c r="T217" s="15" t="s">
        <v>880</v>
      </c>
      <c r="U217" s="15" t="s">
        <v>883</v>
      </c>
      <c r="V217" s="15" t="s">
        <v>882</v>
      </c>
      <c r="X217" s="33" t="s">
        <v>755</v>
      </c>
      <c r="Y217" s="33" t="s">
        <v>754</v>
      </c>
      <c r="Z217" s="33" t="s">
        <v>1202</v>
      </c>
      <c r="AA217" s="33">
        <v>744</v>
      </c>
    </row>
    <row r="218" spans="2:27" ht="15.75" thickBot="1">
      <c r="B218" s="92" t="s">
        <v>1538</v>
      </c>
      <c r="C218" s="2" t="s">
        <v>1174</v>
      </c>
      <c r="E218" t="str">
        <f t="shared" si="22"/>
        <v>Western Samoa / ساموا الأمريكية</v>
      </c>
      <c r="F218" t="str">
        <f t="shared" si="23"/>
        <v>WSM</v>
      </c>
      <c r="H218" t="str">
        <f t="shared" si="20"/>
        <v>Virgin Is (Uk) / جزر العذراء البريطانية - VG</v>
      </c>
      <c r="J218" s="11">
        <v>168</v>
      </c>
      <c r="K218" s="16" t="s">
        <v>900</v>
      </c>
      <c r="L218" s="17" t="str">
        <f t="shared" si="21"/>
        <v>WSM</v>
      </c>
      <c r="M218" s="17" t="s">
        <v>901</v>
      </c>
      <c r="N218" s="18" t="s">
        <v>902</v>
      </c>
      <c r="S218">
        <v>219</v>
      </c>
      <c r="T218" s="23" t="s">
        <v>884</v>
      </c>
      <c r="U218" s="23" t="s">
        <v>887</v>
      </c>
      <c r="V218" s="23" t="s">
        <v>886</v>
      </c>
      <c r="X218" s="33" t="s">
        <v>739</v>
      </c>
      <c r="Y218" s="33" t="s">
        <v>738</v>
      </c>
      <c r="Z218" s="33" t="s">
        <v>1203</v>
      </c>
      <c r="AA218" s="33">
        <v>752</v>
      </c>
    </row>
    <row r="219" spans="2:27" ht="15.75" thickBot="1">
      <c r="B219" s="92" t="s">
        <v>1539</v>
      </c>
      <c r="C219" s="2" t="s">
        <v>1256</v>
      </c>
      <c r="E219" t="str">
        <f t="shared" si="22"/>
        <v>Yemen / الجمهوريه اليمنيه</v>
      </c>
      <c r="F219" t="str">
        <f t="shared" si="23"/>
        <v>YEM</v>
      </c>
      <c r="H219" t="str">
        <f t="shared" ref="H219:H222" si="24">CONCATENATE(M215,O$2,N215,P$2,K215)</f>
        <v>Virgin Is (Usa) / عذراء جزيرة الامريكية - VI</v>
      </c>
      <c r="K219" s="20" t="s">
        <v>919</v>
      </c>
      <c r="L219" s="21" t="str">
        <f t="shared" si="21"/>
        <v>YEM</v>
      </c>
      <c r="M219" s="21" t="s">
        <v>920</v>
      </c>
      <c r="N219" s="22" t="s">
        <v>921</v>
      </c>
      <c r="S219">
        <v>54</v>
      </c>
      <c r="T219" s="23" t="s">
        <v>888</v>
      </c>
      <c r="U219" s="23" t="s">
        <v>891</v>
      </c>
      <c r="V219" s="23" t="s">
        <v>890</v>
      </c>
      <c r="X219" s="33" t="s">
        <v>177</v>
      </c>
      <c r="Y219" s="33" t="s">
        <v>176</v>
      </c>
      <c r="Z219" s="33" t="s">
        <v>1204</v>
      </c>
      <c r="AA219" s="33">
        <v>756</v>
      </c>
    </row>
    <row r="220" spans="2:27" ht="15.75" thickBot="1">
      <c r="B220" s="92" t="s">
        <v>1540</v>
      </c>
      <c r="C220" s="2" t="s">
        <v>1097</v>
      </c>
      <c r="E220" t="str">
        <f t="shared" si="22"/>
        <v>Mayotte / جزيرة مايوت</v>
      </c>
      <c r="F220" t="str">
        <f t="shared" si="23"/>
        <v>MYT</v>
      </c>
      <c r="H220" t="str">
        <f t="shared" si="24"/>
        <v>Vietnam / فيتنام - VN</v>
      </c>
      <c r="J220" s="11">
        <v>61</v>
      </c>
      <c r="K220" s="16" t="s">
        <v>923</v>
      </c>
      <c r="L220" s="17" t="str">
        <f t="shared" si="21"/>
        <v>MYT</v>
      </c>
      <c r="M220" s="17" t="s">
        <v>924</v>
      </c>
      <c r="N220" s="18" t="s">
        <v>925</v>
      </c>
      <c r="S220">
        <v>49</v>
      </c>
      <c r="T220" s="15" t="s">
        <v>892</v>
      </c>
      <c r="U220" s="15" t="s">
        <v>895</v>
      </c>
      <c r="V220" s="15" t="s">
        <v>894</v>
      </c>
      <c r="X220" s="33" t="s">
        <v>1205</v>
      </c>
      <c r="Y220" s="33" t="s">
        <v>790</v>
      </c>
      <c r="Z220" s="33" t="s">
        <v>1206</v>
      </c>
      <c r="AA220" s="33">
        <v>760</v>
      </c>
    </row>
    <row r="221" spans="2:27" ht="15.75" thickBot="1">
      <c r="B221" s="92" t="s">
        <v>1541</v>
      </c>
      <c r="C221" s="2" t="s">
        <v>1191</v>
      </c>
      <c r="E221" t="str">
        <f t="shared" si="22"/>
        <v>South Africa / جنوب أفريقيا</v>
      </c>
      <c r="F221" t="str">
        <f t="shared" si="23"/>
        <v>ZAF</v>
      </c>
      <c r="H221" t="str">
        <f t="shared" si="24"/>
        <v>Vanuatu / فانواتو - VU</v>
      </c>
      <c r="J221" s="11">
        <v>182</v>
      </c>
      <c r="K221" s="16" t="s">
        <v>927</v>
      </c>
      <c r="L221" s="17" t="str">
        <f t="shared" si="21"/>
        <v>ZAF</v>
      </c>
      <c r="M221" s="17" t="s">
        <v>928</v>
      </c>
      <c r="N221" s="18" t="s">
        <v>929</v>
      </c>
      <c r="S221">
        <v>221</v>
      </c>
      <c r="T221" s="15" t="s">
        <v>896</v>
      </c>
      <c r="U221" s="15" t="s">
        <v>899</v>
      </c>
      <c r="V221" s="15" t="s">
        <v>898</v>
      </c>
      <c r="X221" s="33" t="s">
        <v>1207</v>
      </c>
      <c r="Y221" s="33" t="s">
        <v>845</v>
      </c>
      <c r="Z221" s="33" t="s">
        <v>1208</v>
      </c>
      <c r="AA221" s="33">
        <v>158</v>
      </c>
    </row>
    <row r="222" spans="2:27" ht="15.75" thickBot="1">
      <c r="B222" s="92" t="s">
        <v>1542</v>
      </c>
      <c r="C222" s="2" t="s">
        <v>1257</v>
      </c>
      <c r="E222" t="str">
        <f t="shared" si="22"/>
        <v>Zambia / زامبيا</v>
      </c>
      <c r="F222" t="str">
        <f t="shared" si="23"/>
        <v>ZMB</v>
      </c>
      <c r="H222" t="str">
        <f t="shared" si="24"/>
        <v>Western Samoa / ساموا الأمريكية - WS</v>
      </c>
      <c r="J222" s="11">
        <v>28</v>
      </c>
      <c r="K222" s="16" t="s">
        <v>931</v>
      </c>
      <c r="L222" s="17" t="str">
        <f t="shared" si="21"/>
        <v>ZMB</v>
      </c>
      <c r="M222" s="17" t="s">
        <v>932</v>
      </c>
      <c r="N222" s="18" t="s">
        <v>933</v>
      </c>
      <c r="S222">
        <v>168</v>
      </c>
      <c r="T222" s="15" t="s">
        <v>900</v>
      </c>
      <c r="U222" s="15" t="s">
        <v>903</v>
      </c>
      <c r="V222" s="15" t="s">
        <v>902</v>
      </c>
      <c r="X222" s="33" t="s">
        <v>818</v>
      </c>
      <c r="Y222" s="33" t="s">
        <v>817</v>
      </c>
      <c r="Z222" s="33" t="s">
        <v>1209</v>
      </c>
      <c r="AA222" s="33">
        <v>762</v>
      </c>
    </row>
    <row r="223" spans="2:27" ht="15.75" thickBot="1">
      <c r="B223" s="92" t="s">
        <v>1543</v>
      </c>
      <c r="C223" s="2" t="s">
        <v>1258</v>
      </c>
      <c r="E223" t="str">
        <f t="shared" si="22"/>
        <v>Zimbabwe / زيمبابوي</v>
      </c>
      <c r="F223" t="str">
        <f t="shared" si="23"/>
        <v>ZWE</v>
      </c>
      <c r="H223" t="str">
        <f>CONCATENATE(M238,O$2,N238,P$2,K238)</f>
        <v>Returned Bahrain Goods / بضائع بحرينية مرجعة - XB</v>
      </c>
      <c r="J223" s="11">
        <v>88</v>
      </c>
      <c r="K223" s="16" t="s">
        <v>935</v>
      </c>
      <c r="L223" s="17" t="str">
        <f t="shared" si="21"/>
        <v>ZWE</v>
      </c>
      <c r="M223" s="17" t="s">
        <v>936</v>
      </c>
      <c r="N223" s="18" t="s">
        <v>937</v>
      </c>
      <c r="S223">
        <v>68</v>
      </c>
      <c r="T223" s="15" t="s">
        <v>904</v>
      </c>
      <c r="U223" s="15" t="s">
        <v>905</v>
      </c>
      <c r="V223" s="15" t="s">
        <v>906</v>
      </c>
      <c r="X223" s="33" t="s">
        <v>1210</v>
      </c>
      <c r="Y223" s="33" t="s">
        <v>849</v>
      </c>
      <c r="Z223" s="33" t="s">
        <v>1211</v>
      </c>
      <c r="AA223" s="33">
        <v>834</v>
      </c>
    </row>
    <row r="224" spans="2:27" ht="45.75" thickBot="1">
      <c r="B224" s="95" t="s">
        <v>1544</v>
      </c>
      <c r="C224" s="96" t="s">
        <v>1324</v>
      </c>
      <c r="E224" t="str">
        <f t="shared" si="22"/>
        <v>Countries and Territories Not Specified for Commercial or Military Reasons / بلدان والأقاليم غير المحددة لأسباب تجارية أو عسكرية</v>
      </c>
      <c r="F224" t="str">
        <f t="shared" si="23"/>
        <v>NSP</v>
      </c>
      <c r="H224" t="str">
        <f>CONCATENATE(M235,O$2,N235,P$2,K235)</f>
        <v>Duty Free and Warehouse / اسواق حرة و مستودعات - XD</v>
      </c>
      <c r="J224" s="11">
        <v>82</v>
      </c>
      <c r="K224" s="20" t="s">
        <v>698</v>
      </c>
      <c r="L224" s="27" t="s">
        <v>1324</v>
      </c>
      <c r="M224" s="24" t="s">
        <v>699</v>
      </c>
      <c r="N224" s="25" t="s">
        <v>700</v>
      </c>
      <c r="S224">
        <v>162</v>
      </c>
      <c r="T224" s="23" t="s">
        <v>907</v>
      </c>
      <c r="U224" s="23" t="s">
        <v>910</v>
      </c>
      <c r="V224" s="23" t="s">
        <v>909</v>
      </c>
      <c r="X224" s="33" t="s">
        <v>814</v>
      </c>
      <c r="Y224" s="33" t="s">
        <v>813</v>
      </c>
      <c r="Z224" s="33" t="s">
        <v>1212</v>
      </c>
      <c r="AA224" s="33">
        <v>764</v>
      </c>
    </row>
    <row r="225" spans="8:27" ht="15.75" thickBot="1">
      <c r="H225" t="str">
        <f>CONCATENATE(M236,O$2,N236,P$2,K236)</f>
        <v>Free Zone Oman / مناطق حرة عمان - XO</v>
      </c>
      <c r="J225" s="11">
        <v>170</v>
      </c>
      <c r="S225">
        <v>161</v>
      </c>
      <c r="T225" s="23" t="s">
        <v>911</v>
      </c>
      <c r="U225" s="23" t="s">
        <v>914</v>
      </c>
      <c r="V225" s="23" t="s">
        <v>913</v>
      </c>
      <c r="X225" s="33" t="s">
        <v>1213</v>
      </c>
      <c r="Y225" s="33" t="s">
        <v>1214</v>
      </c>
      <c r="Z225" s="33" t="s">
        <v>1215</v>
      </c>
      <c r="AA225" s="33">
        <v>626</v>
      </c>
    </row>
    <row r="226" spans="8:27" ht="15.75" thickBot="1">
      <c r="H226" t="str">
        <f>CONCATENATE(M237,O$2,N237,P$2,K237)</f>
        <v>Supply Of Ships and Aircrafts / تموين السفن والطائرات - XS</v>
      </c>
      <c r="S226">
        <v>147</v>
      </c>
      <c r="T226" s="23" t="s">
        <v>915</v>
      </c>
      <c r="U226" s="23" t="s">
        <v>918</v>
      </c>
      <c r="V226" s="23" t="s">
        <v>917</v>
      </c>
      <c r="X226" s="33" t="s">
        <v>810</v>
      </c>
      <c r="Y226" s="33" t="s">
        <v>809</v>
      </c>
      <c r="Z226" s="33" t="s">
        <v>1216</v>
      </c>
      <c r="AA226" s="33">
        <v>768</v>
      </c>
    </row>
    <row r="227" spans="8:27" ht="15.75" thickBot="1">
      <c r="H227" t="str">
        <f t="shared" ref="H227:H232" si="25">CONCATENATE(M219,O$2,N219,P$2,K219)</f>
        <v>Yemen / الجمهوريه اليمنيه - YE</v>
      </c>
      <c r="S227">
        <v>61</v>
      </c>
      <c r="T227" s="23" t="s">
        <v>919</v>
      </c>
      <c r="U227" s="23" t="s">
        <v>922</v>
      </c>
      <c r="V227" s="23" t="s">
        <v>921</v>
      </c>
      <c r="X227" s="33" t="s">
        <v>822</v>
      </c>
      <c r="Y227" s="33" t="s">
        <v>821</v>
      </c>
      <c r="Z227" s="33" t="s">
        <v>1217</v>
      </c>
      <c r="AA227" s="33">
        <v>772</v>
      </c>
    </row>
    <row r="228" spans="8:27" ht="15.75" thickBot="1">
      <c r="H228" t="str">
        <f t="shared" si="25"/>
        <v>Mayotte / جزيرة مايوت - YT</v>
      </c>
      <c r="S228">
        <v>182</v>
      </c>
      <c r="T228" s="15" t="s">
        <v>923</v>
      </c>
      <c r="U228" s="15" t="s">
        <v>926</v>
      </c>
      <c r="V228" s="15" t="s">
        <v>925</v>
      </c>
      <c r="X228" s="33" t="s">
        <v>1218</v>
      </c>
      <c r="Y228" s="33" t="s">
        <v>833</v>
      </c>
      <c r="Z228" s="33" t="s">
        <v>1219</v>
      </c>
      <c r="AA228" s="33">
        <v>776</v>
      </c>
    </row>
    <row r="229" spans="8:27" ht="15.75" thickBot="1">
      <c r="H229" t="str">
        <f t="shared" si="25"/>
        <v>South Africa / جنوب أفريقيا - ZA</v>
      </c>
      <c r="S229">
        <v>28</v>
      </c>
      <c r="T229" s="15" t="s">
        <v>927</v>
      </c>
      <c r="U229" s="15" t="s">
        <v>930</v>
      </c>
      <c r="V229" s="15" t="s">
        <v>929</v>
      </c>
      <c r="X229" s="33" t="s">
        <v>842</v>
      </c>
      <c r="Y229" s="33" t="s">
        <v>841</v>
      </c>
      <c r="Z229" s="33" t="s">
        <v>1220</v>
      </c>
      <c r="AA229" s="33">
        <v>780</v>
      </c>
    </row>
    <row r="230" spans="8:27" ht="15.75" thickBot="1">
      <c r="H230" t="str">
        <f t="shared" si="25"/>
        <v>Zambia / زامبيا - ZM</v>
      </c>
      <c r="S230">
        <v>88</v>
      </c>
      <c r="T230" s="15" t="s">
        <v>931</v>
      </c>
      <c r="U230" s="15" t="s">
        <v>934</v>
      </c>
      <c r="V230" s="15" t="s">
        <v>933</v>
      </c>
      <c r="X230" s="33" t="s">
        <v>830</v>
      </c>
      <c r="Y230" s="33" t="s">
        <v>829</v>
      </c>
      <c r="Z230" s="33" t="s">
        <v>1221</v>
      </c>
      <c r="AA230" s="33">
        <v>788</v>
      </c>
    </row>
    <row r="231" spans="8:27" ht="15.75" thickBot="1">
      <c r="H231" t="str">
        <f t="shared" si="25"/>
        <v>Zimbabwe / زيمبابوي - ZW</v>
      </c>
      <c r="J231" s="11">
        <v>127</v>
      </c>
      <c r="K231" s="37" t="s">
        <v>59</v>
      </c>
      <c r="L231" s="38" t="e">
        <f t="shared" ref="L231:L238" si="26">+VLOOKUP($K231,$Y$4:$Z$253,2,FALSE)</f>
        <v>#N/A</v>
      </c>
      <c r="M231" s="38" t="s">
        <v>60</v>
      </c>
      <c r="N231" s="39" t="s">
        <v>61</v>
      </c>
      <c r="S231">
        <v>82</v>
      </c>
      <c r="T231" s="15" t="s">
        <v>935</v>
      </c>
      <c r="U231" s="15" t="s">
        <v>938</v>
      </c>
      <c r="V231" s="15" t="s">
        <v>937</v>
      </c>
      <c r="X231" s="33" t="s">
        <v>838</v>
      </c>
      <c r="Y231" s="33" t="s">
        <v>837</v>
      </c>
      <c r="Z231" s="33" t="s">
        <v>1222</v>
      </c>
      <c r="AA231" s="33">
        <v>792</v>
      </c>
    </row>
    <row r="232" spans="8:27" ht="15.75" thickBot="1">
      <c r="H232" t="str">
        <f t="shared" si="25"/>
        <v>Countries and Territories Not Specified for Commercial or Military Reasons / بلدان والأقاليم غير المحددة لأسباب تجارية أو عسكرية - QX</v>
      </c>
      <c r="J232" s="11">
        <v>109</v>
      </c>
      <c r="K232" s="37" t="s">
        <v>208</v>
      </c>
      <c r="L232" s="38" t="e">
        <f t="shared" si="26"/>
        <v>#N/A</v>
      </c>
      <c r="M232" s="38" t="s">
        <v>209</v>
      </c>
      <c r="N232" s="39" t="s">
        <v>210</v>
      </c>
      <c r="S232">
        <v>170</v>
      </c>
      <c r="T232" s="23" t="s">
        <v>698</v>
      </c>
      <c r="U232" s="23" t="s">
        <v>701</v>
      </c>
      <c r="V232" s="23" t="s">
        <v>700</v>
      </c>
      <c r="X232" s="33" t="s">
        <v>826</v>
      </c>
      <c r="Y232" s="33" t="s">
        <v>825</v>
      </c>
      <c r="Z232" s="33" t="s">
        <v>1223</v>
      </c>
      <c r="AA232" s="33">
        <v>795</v>
      </c>
    </row>
    <row r="233" spans="8:27" ht="15.75" thickBot="1">
      <c r="J233" s="11">
        <v>66</v>
      </c>
      <c r="K233" s="37" t="s">
        <v>291</v>
      </c>
      <c r="L233" s="38" t="e">
        <f t="shared" si="26"/>
        <v>#N/A</v>
      </c>
      <c r="M233" s="38" t="s">
        <v>292</v>
      </c>
      <c r="N233" s="39" t="s">
        <v>293</v>
      </c>
      <c r="X233" s="33" t="s">
        <v>1224</v>
      </c>
      <c r="Y233" s="33" t="s">
        <v>797</v>
      </c>
      <c r="Z233" s="33" t="s">
        <v>1225</v>
      </c>
      <c r="AA233" s="33">
        <v>796</v>
      </c>
    </row>
    <row r="234" spans="8:27" ht="15.75" thickBot="1">
      <c r="J234" s="11">
        <v>214</v>
      </c>
      <c r="K234" s="37" t="s">
        <v>626</v>
      </c>
      <c r="L234" s="38" t="e">
        <f t="shared" si="26"/>
        <v>#N/A</v>
      </c>
      <c r="M234" s="38" t="s">
        <v>627</v>
      </c>
      <c r="N234" s="39" t="s">
        <v>628</v>
      </c>
      <c r="X234" s="33" t="s">
        <v>1226</v>
      </c>
      <c r="Y234" s="33" t="s">
        <v>1227</v>
      </c>
      <c r="Z234" s="33" t="s">
        <v>1228</v>
      </c>
      <c r="AA234" s="33">
        <v>798</v>
      </c>
    </row>
    <row r="235" spans="8:27" ht="15.75" thickBot="1">
      <c r="J235" s="11">
        <v>162</v>
      </c>
      <c r="K235" s="37" t="s">
        <v>907</v>
      </c>
      <c r="L235" s="38" t="e">
        <f t="shared" si="26"/>
        <v>#N/A</v>
      </c>
      <c r="M235" s="38" t="s">
        <v>908</v>
      </c>
      <c r="N235" s="39" t="s">
        <v>909</v>
      </c>
      <c r="X235" s="33" t="s">
        <v>858</v>
      </c>
      <c r="Y235" s="33" t="s">
        <v>857</v>
      </c>
      <c r="Z235" s="33" t="s">
        <v>1229</v>
      </c>
      <c r="AA235" s="33">
        <v>800</v>
      </c>
    </row>
    <row r="236" spans="8:27" ht="15.75" thickBot="1">
      <c r="J236" s="11">
        <v>161</v>
      </c>
      <c r="K236" s="37" t="s">
        <v>911</v>
      </c>
      <c r="L236" s="38" t="e">
        <f t="shared" si="26"/>
        <v>#N/A</v>
      </c>
      <c r="M236" s="38" t="s">
        <v>912</v>
      </c>
      <c r="N236" s="39" t="s">
        <v>913</v>
      </c>
      <c r="X236" s="33" t="s">
        <v>854</v>
      </c>
      <c r="Y236" s="33" t="s">
        <v>853</v>
      </c>
      <c r="Z236" s="33" t="s">
        <v>1230</v>
      </c>
      <c r="AA236" s="33">
        <v>804</v>
      </c>
    </row>
    <row r="237" spans="8:27" ht="15.75" thickBot="1">
      <c r="J237" s="11">
        <v>147</v>
      </c>
      <c r="K237" s="37" t="s">
        <v>915</v>
      </c>
      <c r="L237" s="38" t="e">
        <f t="shared" si="26"/>
        <v>#N/A</v>
      </c>
      <c r="M237" s="38" t="s">
        <v>916</v>
      </c>
      <c r="N237" s="39" t="s">
        <v>917</v>
      </c>
      <c r="X237" s="33" t="s">
        <v>1231</v>
      </c>
      <c r="Y237" s="33" t="s">
        <v>37</v>
      </c>
      <c r="Z237" s="33" t="s">
        <v>1232</v>
      </c>
      <c r="AA237" s="33">
        <v>784</v>
      </c>
    </row>
    <row r="238" spans="8:27" ht="30.75" thickBot="1">
      <c r="J238" s="11">
        <v>68</v>
      </c>
      <c r="K238" s="37" t="s">
        <v>904</v>
      </c>
      <c r="L238" s="38" t="e">
        <f t="shared" si="26"/>
        <v>#N/A</v>
      </c>
      <c r="M238" s="38" t="s">
        <v>905</v>
      </c>
      <c r="N238" s="39" t="s">
        <v>906</v>
      </c>
      <c r="X238" s="33" t="s">
        <v>1233</v>
      </c>
      <c r="Y238" s="33" t="s">
        <v>299</v>
      </c>
      <c r="Z238" s="33" t="s">
        <v>1234</v>
      </c>
      <c r="AA238" s="33">
        <v>826</v>
      </c>
    </row>
    <row r="239" spans="8:27" ht="30.75" thickBot="1">
      <c r="X239" s="33" t="s">
        <v>1235</v>
      </c>
      <c r="Y239" s="33" t="s">
        <v>861</v>
      </c>
      <c r="Z239" s="33" t="s">
        <v>1236</v>
      </c>
      <c r="AA239" s="33">
        <v>581</v>
      </c>
    </row>
    <row r="240" spans="8:27" ht="15.75" thickBot="1">
      <c r="X240" s="33" t="s">
        <v>1237</v>
      </c>
      <c r="Y240" s="33" t="s">
        <v>864</v>
      </c>
      <c r="Z240" s="33" t="s">
        <v>1238</v>
      </c>
      <c r="AA240" s="33">
        <v>840</v>
      </c>
    </row>
    <row r="241" spans="24:27" ht="15.75" thickBot="1">
      <c r="X241" s="33" t="s">
        <v>869</v>
      </c>
      <c r="Y241" s="33" t="s">
        <v>868</v>
      </c>
      <c r="Z241" s="33" t="s">
        <v>1239</v>
      </c>
      <c r="AA241" s="33">
        <v>858</v>
      </c>
    </row>
    <row r="242" spans="24:27" ht="15.75" thickBot="1">
      <c r="X242" s="33" t="s">
        <v>873</v>
      </c>
      <c r="Y242" s="33" t="s">
        <v>872</v>
      </c>
      <c r="Z242" s="33" t="s">
        <v>1240</v>
      </c>
      <c r="AA242" s="33">
        <v>860</v>
      </c>
    </row>
    <row r="243" spans="24:27" ht="15.75" thickBot="1">
      <c r="X243" s="33" t="s">
        <v>897</v>
      </c>
      <c r="Y243" s="33" t="s">
        <v>896</v>
      </c>
      <c r="Z243" s="33" t="s">
        <v>1241</v>
      </c>
      <c r="AA243" s="33">
        <v>548</v>
      </c>
    </row>
    <row r="244" spans="24:27" ht="15.75" thickBot="1">
      <c r="X244" s="33" t="s">
        <v>1242</v>
      </c>
      <c r="Y244" s="33" t="s">
        <v>880</v>
      </c>
      <c r="Z244" s="33" t="s">
        <v>1243</v>
      </c>
      <c r="AA244" s="33">
        <v>862</v>
      </c>
    </row>
    <row r="245" spans="24:27" ht="15.75" thickBot="1">
      <c r="X245" s="33" t="s">
        <v>1244</v>
      </c>
      <c r="Y245" s="33" t="s">
        <v>892</v>
      </c>
      <c r="Z245" s="33" t="s">
        <v>1245</v>
      </c>
      <c r="AA245" s="33">
        <v>704</v>
      </c>
    </row>
    <row r="246" spans="24:27" ht="15.75" thickBot="1">
      <c r="X246" s="33" t="s">
        <v>1246</v>
      </c>
      <c r="Y246" s="33" t="s">
        <v>884</v>
      </c>
      <c r="Z246" s="33" t="s">
        <v>1247</v>
      </c>
      <c r="AA246" s="33">
        <v>92</v>
      </c>
    </row>
    <row r="247" spans="24:27" ht="15.75" thickBot="1">
      <c r="X247" s="33" t="s">
        <v>1248</v>
      </c>
      <c r="Y247" s="33" t="s">
        <v>888</v>
      </c>
      <c r="Z247" s="33" t="s">
        <v>1249</v>
      </c>
      <c r="AA247" s="33">
        <v>850</v>
      </c>
    </row>
    <row r="248" spans="24:27" ht="15.75" thickBot="1">
      <c r="X248" s="33" t="s">
        <v>1250</v>
      </c>
      <c r="Y248" s="33" t="s">
        <v>1251</v>
      </c>
      <c r="Z248" s="33" t="s">
        <v>1252</v>
      </c>
      <c r="AA248" s="33">
        <v>876</v>
      </c>
    </row>
    <row r="249" spans="24:27" ht="15.75" thickBot="1">
      <c r="X249" s="33" t="s">
        <v>1253</v>
      </c>
      <c r="Y249" s="33" t="s">
        <v>1254</v>
      </c>
      <c r="Z249" s="33" t="s">
        <v>1255</v>
      </c>
      <c r="AA249" s="33">
        <v>732</v>
      </c>
    </row>
    <row r="250" spans="24:27" ht="15.75" thickBot="1">
      <c r="X250" s="33" t="s">
        <v>920</v>
      </c>
      <c r="Y250" s="33" t="s">
        <v>919</v>
      </c>
      <c r="Z250" s="33" t="s">
        <v>1256</v>
      </c>
      <c r="AA250" s="33">
        <v>887</v>
      </c>
    </row>
    <row r="251" spans="24:27" ht="15.75" thickBot="1">
      <c r="X251" s="33" t="s">
        <v>932</v>
      </c>
      <c r="Y251" s="33" t="s">
        <v>931</v>
      </c>
      <c r="Z251" s="33" t="s">
        <v>1257</v>
      </c>
      <c r="AA251" s="33">
        <v>894</v>
      </c>
    </row>
    <row r="252" spans="24:27" ht="15.75" thickBot="1">
      <c r="X252" s="33" t="s">
        <v>936</v>
      </c>
      <c r="Y252" s="33" t="s">
        <v>935</v>
      </c>
      <c r="Z252" s="33" t="s">
        <v>1258</v>
      </c>
      <c r="AA252" s="33">
        <v>716</v>
      </c>
    </row>
    <row r="253" spans="24:27" ht="15.75" thickBot="1">
      <c r="X253" s="33" t="s">
        <v>1319</v>
      </c>
      <c r="Y253" s="33" t="s">
        <v>1320</v>
      </c>
      <c r="Z253" s="33" t="s">
        <v>1321</v>
      </c>
      <c r="AA253" s="33">
        <v>248</v>
      </c>
    </row>
    <row r="254" spans="24:27">
      <c r="X254" s="29"/>
    </row>
    <row r="255" spans="24:27">
      <c r="X255" s="29"/>
    </row>
    <row r="256" spans="24:27">
      <c r="X256" s="29"/>
    </row>
    <row r="257" spans="24:24">
      <c r="X257" s="29"/>
    </row>
    <row r="258" spans="24:24">
      <c r="X258" s="29"/>
    </row>
    <row r="259" spans="24:24">
      <c r="X259" s="29"/>
    </row>
    <row r="260" spans="24:24">
      <c r="X260" s="30"/>
    </row>
    <row r="261" spans="24:24">
      <c r="X261" s="30"/>
    </row>
    <row r="262" spans="24:24">
      <c r="X262" s="29"/>
    </row>
    <row r="263" spans="24:24">
      <c r="X263" s="29"/>
    </row>
    <row r="264" spans="24:24">
      <c r="X264" s="29"/>
    </row>
    <row r="265" spans="24:24">
      <c r="X265" s="29"/>
    </row>
    <row r="266" spans="24:24">
      <c r="X266" s="29"/>
    </row>
    <row r="267" spans="24:24">
      <c r="X267" s="29"/>
    </row>
    <row r="268" spans="24:24">
      <c r="X268" s="30"/>
    </row>
    <row r="269" spans="24:24">
      <c r="X269" s="30" t="s">
        <v>1259</v>
      </c>
    </row>
    <row r="270" spans="24:24">
      <c r="X270" s="29"/>
    </row>
    <row r="271" spans="24:24">
      <c r="X271" s="29"/>
    </row>
    <row r="272" spans="24:24">
      <c r="X272" s="29"/>
    </row>
    <row r="273" spans="24:24">
      <c r="X273" s="29"/>
    </row>
    <row r="274" spans="24:24">
      <c r="X274" s="29"/>
    </row>
    <row r="275" spans="24:24">
      <c r="X275" s="29"/>
    </row>
    <row r="276" spans="24:24">
      <c r="X276" s="28"/>
    </row>
    <row r="277" spans="24:24">
      <c r="X277" s="32" t="s">
        <v>1260</v>
      </c>
    </row>
    <row r="278" spans="24:24">
      <c r="X278" s="31" t="s">
        <v>1261</v>
      </c>
    </row>
  </sheetData>
  <mergeCells count="1">
    <mergeCell ref="B2:C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80DF-8DDE-41E8-B9E7-EC9305EDD449}">
  <sheetPr codeName="Sheet3"/>
  <dimension ref="B23:H64"/>
  <sheetViews>
    <sheetView view="pageBreakPreview" topLeftCell="A10" zoomScaleNormal="100" zoomScaleSheetLayoutView="100" workbookViewId="0">
      <selection activeCell="B59" sqref="B59"/>
    </sheetView>
  </sheetViews>
  <sheetFormatPr defaultRowHeight="15"/>
  <cols>
    <col min="2" max="2" width="107.5703125" customWidth="1"/>
    <col min="5" max="5" width="131.7109375" customWidth="1"/>
    <col min="8" max="8" width="131.7109375" customWidth="1"/>
  </cols>
  <sheetData>
    <row r="23" spans="2:8" ht="31.5">
      <c r="B23" s="98" t="s">
        <v>1567</v>
      </c>
      <c r="C23" s="97"/>
      <c r="E23" s="43" t="s">
        <v>1567</v>
      </c>
      <c r="H23" s="43" t="s">
        <v>1567</v>
      </c>
    </row>
    <row r="24" spans="2:8" s="88" customFormat="1" ht="18.75">
      <c r="B24" s="100" t="s">
        <v>1547</v>
      </c>
      <c r="C24" s="100" t="s">
        <v>1659</v>
      </c>
      <c r="E24" s="99" t="s">
        <v>1547</v>
      </c>
      <c r="H24" s="99" t="s">
        <v>1547</v>
      </c>
    </row>
    <row r="25" spans="2:8" s="88" customFormat="1" ht="18.75">
      <c r="B25" s="100" t="s">
        <v>1630</v>
      </c>
      <c r="C25" s="100" t="s">
        <v>1575</v>
      </c>
      <c r="E25" s="99" t="s">
        <v>1594</v>
      </c>
      <c r="G25" s="99">
        <v>1</v>
      </c>
      <c r="H25" s="99" t="s">
        <v>1594</v>
      </c>
    </row>
    <row r="26" spans="2:8" s="88" customFormat="1" ht="18.75">
      <c r="B26" s="100" t="s">
        <v>1631</v>
      </c>
      <c r="C26" s="100" t="s">
        <v>1576</v>
      </c>
      <c r="E26" s="99" t="s">
        <v>1548</v>
      </c>
      <c r="G26" s="99">
        <v>2</v>
      </c>
      <c r="H26" s="99" t="s">
        <v>1548</v>
      </c>
    </row>
    <row r="27" spans="2:8" s="88" customFormat="1" ht="18.75">
      <c r="B27" s="100" t="s">
        <v>1632</v>
      </c>
      <c r="C27" s="100" t="s">
        <v>1577</v>
      </c>
      <c r="E27" s="99" t="s">
        <v>1549</v>
      </c>
      <c r="G27" s="99">
        <v>3</v>
      </c>
      <c r="H27" s="99" t="s">
        <v>1549</v>
      </c>
    </row>
    <row r="28" spans="2:8" s="88" customFormat="1" ht="18.75">
      <c r="B28" s="100" t="s">
        <v>1633</v>
      </c>
      <c r="C28" s="100" t="s">
        <v>1604</v>
      </c>
      <c r="E28" s="99" t="s">
        <v>1550</v>
      </c>
      <c r="G28" s="99">
        <v>4</v>
      </c>
      <c r="H28" s="99" t="s">
        <v>1550</v>
      </c>
    </row>
    <row r="29" spans="2:8" s="88" customFormat="1" ht="18.75">
      <c r="B29" s="100" t="s">
        <v>1658</v>
      </c>
      <c r="C29" s="100" t="s">
        <v>1605</v>
      </c>
      <c r="E29" s="99" t="s">
        <v>1551</v>
      </c>
      <c r="G29" s="99">
        <v>5</v>
      </c>
      <c r="H29" s="99" t="s">
        <v>1551</v>
      </c>
    </row>
    <row r="30" spans="2:8" s="88" customFormat="1" ht="18.75">
      <c r="B30" s="100" t="s">
        <v>1657</v>
      </c>
      <c r="C30" s="100" t="s">
        <v>1606</v>
      </c>
      <c r="E30" s="99" t="s">
        <v>1552</v>
      </c>
      <c r="G30" s="99">
        <v>6</v>
      </c>
      <c r="H30" s="99" t="s">
        <v>1552</v>
      </c>
    </row>
    <row r="31" spans="2:8" s="88" customFormat="1" ht="18.75">
      <c r="B31" s="100" t="s">
        <v>1656</v>
      </c>
      <c r="C31" s="100" t="s">
        <v>1607</v>
      </c>
      <c r="E31" s="99" t="s">
        <v>1553</v>
      </c>
      <c r="G31" s="99">
        <v>7</v>
      </c>
      <c r="H31" s="99" t="s">
        <v>1553</v>
      </c>
    </row>
    <row r="32" spans="2:8" s="88" customFormat="1" ht="18.75">
      <c r="B32" s="100" t="s">
        <v>1655</v>
      </c>
      <c r="C32" s="100" t="s">
        <v>1608</v>
      </c>
      <c r="E32" s="99" t="s">
        <v>1554</v>
      </c>
      <c r="G32" s="99">
        <v>8</v>
      </c>
      <c r="H32" s="99" t="s">
        <v>1554</v>
      </c>
    </row>
    <row r="33" spans="2:8" s="88" customFormat="1" ht="18.75">
      <c r="B33" s="100" t="s">
        <v>1654</v>
      </c>
      <c r="C33" s="100" t="s">
        <v>1609</v>
      </c>
      <c r="E33" s="99" t="s">
        <v>1602</v>
      </c>
      <c r="G33" s="99">
        <v>9</v>
      </c>
      <c r="H33" s="99" t="s">
        <v>1602</v>
      </c>
    </row>
    <row r="34" spans="2:8" s="88" customFormat="1" ht="18.75">
      <c r="B34" s="100" t="s">
        <v>1653</v>
      </c>
      <c r="C34" s="100" t="s">
        <v>1610</v>
      </c>
      <c r="E34" s="99" t="s">
        <v>1555</v>
      </c>
      <c r="G34" s="99">
        <v>10</v>
      </c>
      <c r="H34" s="99" t="s">
        <v>1555</v>
      </c>
    </row>
    <row r="35" spans="2:8" s="88" customFormat="1" ht="18.75">
      <c r="B35" s="100" t="s">
        <v>1634</v>
      </c>
      <c r="C35" s="100" t="s">
        <v>1611</v>
      </c>
      <c r="E35" s="99" t="s">
        <v>1556</v>
      </c>
      <c r="G35" s="99">
        <v>11</v>
      </c>
      <c r="H35" s="99" t="s">
        <v>1556</v>
      </c>
    </row>
    <row r="36" spans="2:8" s="88" customFormat="1" ht="18.75">
      <c r="B36" s="100" t="s">
        <v>1635</v>
      </c>
      <c r="C36" s="100" t="s">
        <v>1612</v>
      </c>
      <c r="E36" s="99" t="s">
        <v>1557</v>
      </c>
      <c r="G36" s="99">
        <v>12</v>
      </c>
      <c r="H36" s="99" t="s">
        <v>1557</v>
      </c>
    </row>
    <row r="37" spans="2:8" s="88" customFormat="1" ht="18.75">
      <c r="B37" s="100" t="s">
        <v>1636</v>
      </c>
      <c r="C37" s="100" t="s">
        <v>1613</v>
      </c>
      <c r="E37" s="99" t="s">
        <v>1558</v>
      </c>
      <c r="G37" s="99">
        <v>13</v>
      </c>
      <c r="H37" s="99" t="s">
        <v>1558</v>
      </c>
    </row>
    <row r="38" spans="2:8" s="88" customFormat="1" ht="18.75">
      <c r="B38" s="100" t="s">
        <v>1637</v>
      </c>
      <c r="C38" s="100" t="s">
        <v>1614</v>
      </c>
      <c r="E38" s="99" t="s">
        <v>1595</v>
      </c>
      <c r="G38" s="99">
        <v>14</v>
      </c>
      <c r="H38" s="99" t="s">
        <v>1595</v>
      </c>
    </row>
    <row r="39" spans="2:8" s="88" customFormat="1" ht="18.75">
      <c r="B39" s="100" t="s">
        <v>1638</v>
      </c>
      <c r="C39" s="100" t="s">
        <v>1615</v>
      </c>
      <c r="E39" s="99" t="s">
        <v>1596</v>
      </c>
      <c r="G39" s="99">
        <v>15</v>
      </c>
      <c r="H39" s="99" t="s">
        <v>1596</v>
      </c>
    </row>
    <row r="40" spans="2:8" s="88" customFormat="1" ht="18.75">
      <c r="B40" s="100" t="s">
        <v>1639</v>
      </c>
      <c r="C40" s="100" t="s">
        <v>1616</v>
      </c>
      <c r="E40" s="99" t="s">
        <v>1597</v>
      </c>
      <c r="G40" s="99">
        <v>16</v>
      </c>
      <c r="H40" s="99" t="s">
        <v>1597</v>
      </c>
    </row>
    <row r="41" spans="2:8" s="88" customFormat="1" ht="18.75">
      <c r="B41" s="100" t="s">
        <v>1640</v>
      </c>
      <c r="C41" s="100" t="s">
        <v>1617</v>
      </c>
      <c r="E41" s="99" t="s">
        <v>1598</v>
      </c>
      <c r="G41" s="99">
        <v>17</v>
      </c>
      <c r="H41" s="99" t="s">
        <v>1598</v>
      </c>
    </row>
    <row r="42" spans="2:8" s="88" customFormat="1" ht="18.75">
      <c r="B42" s="100" t="s">
        <v>1641</v>
      </c>
      <c r="C42" s="100" t="s">
        <v>1618</v>
      </c>
      <c r="E42" s="99" t="s">
        <v>1559</v>
      </c>
      <c r="G42" s="99">
        <v>18</v>
      </c>
      <c r="H42" s="99" t="s">
        <v>1559</v>
      </c>
    </row>
    <row r="43" spans="2:8" s="88" customFormat="1" ht="18.75">
      <c r="B43" s="100" t="s">
        <v>1642</v>
      </c>
      <c r="C43" s="100" t="s">
        <v>1619</v>
      </c>
      <c r="E43" s="99" t="s">
        <v>1560</v>
      </c>
      <c r="G43" s="99">
        <v>19</v>
      </c>
      <c r="H43" s="99" t="s">
        <v>1560</v>
      </c>
    </row>
    <row r="44" spans="2:8" s="88" customFormat="1" ht="18.75">
      <c r="B44" s="100" t="s">
        <v>1643</v>
      </c>
      <c r="C44" s="100" t="s">
        <v>1620</v>
      </c>
      <c r="E44" s="99" t="s">
        <v>1599</v>
      </c>
      <c r="G44" s="99">
        <v>20</v>
      </c>
      <c r="H44" s="99" t="s">
        <v>1599</v>
      </c>
    </row>
    <row r="45" spans="2:8" s="88" customFormat="1" ht="18.75">
      <c r="B45" s="100" t="s">
        <v>1644</v>
      </c>
      <c r="C45" s="100" t="s">
        <v>1621</v>
      </c>
      <c r="E45" s="99" t="s">
        <v>1600</v>
      </c>
      <c r="G45" s="99">
        <v>21</v>
      </c>
      <c r="H45" s="99" t="s">
        <v>1600</v>
      </c>
    </row>
    <row r="46" spans="2:8" s="88" customFormat="1" ht="18.75">
      <c r="B46" s="100" t="s">
        <v>1645</v>
      </c>
      <c r="C46" s="100" t="s">
        <v>1622</v>
      </c>
      <c r="E46" s="99" t="s">
        <v>1601</v>
      </c>
      <c r="G46" s="99">
        <v>22</v>
      </c>
      <c r="H46" s="99" t="s">
        <v>1601</v>
      </c>
    </row>
    <row r="47" spans="2:8" s="88" customFormat="1" ht="18.75">
      <c r="B47" s="100" t="s">
        <v>1646</v>
      </c>
      <c r="C47" s="100" t="s">
        <v>1623</v>
      </c>
      <c r="E47" s="99" t="s">
        <v>1561</v>
      </c>
      <c r="G47" s="99">
        <v>23</v>
      </c>
      <c r="H47" s="99" t="s">
        <v>1561</v>
      </c>
    </row>
    <row r="48" spans="2:8" s="88" customFormat="1" ht="18.75">
      <c r="B48" s="100" t="s">
        <v>1647</v>
      </c>
      <c r="C48" s="100" t="s">
        <v>1624</v>
      </c>
      <c r="E48" s="99" t="s">
        <v>1562</v>
      </c>
      <c r="G48" s="99">
        <v>24</v>
      </c>
      <c r="H48" s="99" t="s">
        <v>1562</v>
      </c>
    </row>
    <row r="49" spans="2:8" s="88" customFormat="1" ht="18.75">
      <c r="B49" s="100" t="s">
        <v>1648</v>
      </c>
      <c r="C49" s="100" t="s">
        <v>1625</v>
      </c>
      <c r="E49" s="99" t="s">
        <v>1603</v>
      </c>
      <c r="G49" s="99">
        <v>25</v>
      </c>
      <c r="H49" s="99" t="s">
        <v>1603</v>
      </c>
    </row>
    <row r="50" spans="2:8" s="88" customFormat="1" ht="18.75">
      <c r="B50" s="100" t="s">
        <v>1649</v>
      </c>
      <c r="C50" s="100" t="s">
        <v>1626</v>
      </c>
      <c r="E50" s="99" t="s">
        <v>1563</v>
      </c>
      <c r="G50" s="99">
        <v>26</v>
      </c>
      <c r="H50" s="99" t="s">
        <v>1563</v>
      </c>
    </row>
    <row r="51" spans="2:8" s="88" customFormat="1" ht="18.75">
      <c r="B51" s="100" t="s">
        <v>1650</v>
      </c>
      <c r="C51" s="100" t="s">
        <v>1627</v>
      </c>
      <c r="E51" s="99" t="s">
        <v>1564</v>
      </c>
      <c r="G51" s="99">
        <v>27</v>
      </c>
      <c r="H51" s="99" t="s">
        <v>1564</v>
      </c>
    </row>
    <row r="52" spans="2:8" s="88" customFormat="1" ht="37.5">
      <c r="B52" s="100" t="s">
        <v>1651</v>
      </c>
      <c r="C52" s="100" t="s">
        <v>1628</v>
      </c>
      <c r="E52" s="99" t="s">
        <v>1565</v>
      </c>
      <c r="G52" s="99">
        <v>28</v>
      </c>
      <c r="H52" s="99" t="s">
        <v>1565</v>
      </c>
    </row>
    <row r="53" spans="2:8" s="88" customFormat="1" ht="37.5">
      <c r="B53" s="100" t="s">
        <v>1652</v>
      </c>
      <c r="C53" s="100" t="s">
        <v>1629</v>
      </c>
      <c r="E53" s="99" t="s">
        <v>1566</v>
      </c>
      <c r="G53" s="99">
        <v>29</v>
      </c>
      <c r="H53" s="99" t="s">
        <v>1566</v>
      </c>
    </row>
    <row r="62" spans="2:8" ht="18.75">
      <c r="B62" s="1"/>
      <c r="E62" s="1"/>
      <c r="H62" s="1"/>
    </row>
    <row r="63" spans="2:8" ht="18.75">
      <c r="B63" s="1"/>
      <c r="E63" s="1"/>
      <c r="H63" s="1"/>
    </row>
    <row r="64" spans="2:8" ht="18.75">
      <c r="B64" s="1"/>
      <c r="E64" s="1"/>
      <c r="H64" s="1"/>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3D231-A73E-414A-93C2-2CCA50B676B6}">
  <dimension ref="J12:J14"/>
  <sheetViews>
    <sheetView workbookViewId="0">
      <selection activeCell="W24" sqref="W24"/>
    </sheetView>
  </sheetViews>
  <sheetFormatPr defaultRowHeight="15"/>
  <sheetData>
    <row r="12" spans="10:10">
      <c r="J12">
        <v>100</v>
      </c>
    </row>
    <row r="13" spans="10:10">
      <c r="J13">
        <v>24</v>
      </c>
    </row>
    <row r="14" spans="10:10">
      <c r="J14">
        <f>J12/J13</f>
        <v>4.166666666666667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A412B67603CA439CE48B4479C8AD68" ma:contentTypeVersion="15" ma:contentTypeDescription="Create a new document." ma:contentTypeScope="" ma:versionID="e132a22c5894797a1fa694e88875eabd">
  <xsd:schema xmlns:xsd="http://www.w3.org/2001/XMLSchema" xmlns:xs="http://www.w3.org/2001/XMLSchema" xmlns:p="http://schemas.microsoft.com/office/2006/metadata/properties" xmlns:ns2="b9585ad0-479d-4913-adf1-1566b8522da0" xmlns:ns3="cb35f57d-3131-44f3-a254-a893278fa91d" targetNamespace="http://schemas.microsoft.com/office/2006/metadata/properties" ma:root="true" ma:fieldsID="451320b1a865a1c7ef583a0a26272d7e" ns2:_="" ns3:_="">
    <xsd:import namespace="b9585ad0-479d-4913-adf1-1566b8522da0"/>
    <xsd:import namespace="cb35f57d-3131-44f3-a254-a893278fa9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85ad0-479d-4913-adf1-1566b8522d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9e65314-d914-4abf-a8f7-25eddf319b39"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5f57d-3131-44f3-a254-a893278fa91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dcf639e-b260-4808-9ce9-a7b64d9152cd}" ma:internalName="TaxCatchAll" ma:showField="CatchAllData" ma:web="cb35f57d-3131-44f3-a254-a893278fa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F033E2-6909-4565-9950-81BA6D32DA64}">
  <ds:schemaRefs>
    <ds:schemaRef ds:uri="http://schemas.microsoft.com/sharepoint/v3/contenttype/forms"/>
  </ds:schemaRefs>
</ds:datastoreItem>
</file>

<file path=customXml/itemProps2.xml><?xml version="1.0" encoding="utf-8"?>
<ds:datastoreItem xmlns:ds="http://schemas.openxmlformats.org/officeDocument/2006/customXml" ds:itemID="{1B381F0A-9DAC-4E12-B981-0CF2F3831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585ad0-479d-4913-adf1-1566b8522da0"/>
    <ds:schemaRef ds:uri="cb35f57d-3131-44f3-a254-a893278fa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GCC QFIS Model Form</vt:lpstr>
      <vt:lpstr>Countries</vt:lpstr>
      <vt:lpstr>ISIC4</vt:lpstr>
      <vt:lpstr>Sheet1</vt:lpstr>
      <vt:lpstr>Countries!Print_Area</vt:lpstr>
      <vt:lpstr>'GCC QFIS Model Form'!Print_Area</vt:lpstr>
      <vt:lpstr>ISIC4!Print_Area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QNRTS</dc:title>
  <dc:subject>QNRTS for current quarters and previous quarters</dc:subject>
  <dc:creator/>
  <cp:keywords>NRTS;Quarterly Non-Resident Transactions Survey</cp:keywords>
  <cp:lastModifiedBy/>
  <dcterms:created xsi:type="dcterms:W3CDTF">2006-09-16T00:00:00Z</dcterms:created>
  <dcterms:modified xsi:type="dcterms:W3CDTF">2024-06-04T06:36:00Z</dcterms:modified>
</cp:coreProperties>
</file>